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130"/>
  <workbookPr/>
  <mc:AlternateContent xmlns:mc="http://schemas.openxmlformats.org/markup-compatibility/2006">
    <mc:Choice Requires="x15">
      <x15ac:absPath xmlns:x15ac="http://schemas.microsoft.com/office/spreadsheetml/2010/11/ac" url="/Users/berroujean-maxence/Documents/Documents - MacBook Air de BERROU/PENTA/PENTA_2025_2026/DTN_A/ACTIONS/CHALLENGE_FFPM/"/>
    </mc:Choice>
  </mc:AlternateContent>
  <xr:revisionPtr revIDLastSave="0" documentId="13_ncr:1_{C3D8BF12-112D-6942-874B-4C599EF063CD}" xr6:coauthVersionLast="47" xr6:coauthVersionMax="47" xr10:uidLastSave="{00000000-0000-0000-0000-000000000000}"/>
  <bookViews>
    <workbookView xWindow="0" yWindow="500" windowWidth="28800" windowHeight="15980" xr2:uid="{00000000-000D-0000-FFFF-FFFF00000000}"/>
  </bookViews>
  <sheets>
    <sheet name="Notation" sheetId="3" r:id="rId1"/>
    <sheet name="Liste club" sheetId="2" state="hidden" r:id="rId2"/>
  </sheets>
  <definedNames>
    <definedName name="Liste_Clubs">'Liste club'!$A$1:$A$69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33" i="3" l="1" a="1"/>
  <c r="X33" i="3" s="1"/>
  <c r="U33" i="3" a="1"/>
  <c r="U33" i="3" s="1"/>
  <c r="N33" i="3"/>
  <c r="M33" i="3"/>
  <c r="Z33" i="3" s="1"/>
  <c r="X32" i="3" a="1"/>
  <c r="X32" i="3" s="1"/>
  <c r="U32" i="3" a="1"/>
  <c r="U32" i="3" s="1"/>
  <c r="N32" i="3"/>
  <c r="M32" i="3"/>
  <c r="Z32" i="3" s="1"/>
  <c r="X31" i="3" a="1"/>
  <c r="X31" i="3" s="1"/>
  <c r="U31" i="3" a="1"/>
  <c r="U31" i="3" s="1"/>
  <c r="N31" i="3"/>
  <c r="M31" i="3"/>
  <c r="Z31" i="3" s="1"/>
  <c r="X30" i="3" a="1"/>
  <c r="X30" i="3" s="1"/>
  <c r="U30" i="3" a="1"/>
  <c r="U30" i="3" s="1"/>
  <c r="N30" i="3"/>
  <c r="M30" i="3"/>
  <c r="Z30" i="3" s="1"/>
  <c r="X29" i="3" a="1"/>
  <c r="X29" i="3" s="1"/>
  <c r="U29" i="3" a="1"/>
  <c r="U29" i="3" s="1"/>
  <c r="N29" i="3"/>
  <c r="M29" i="3"/>
  <c r="Z29" i="3" s="1"/>
  <c r="X28" i="3" a="1"/>
  <c r="X28" i="3" s="1"/>
  <c r="U28" i="3" a="1"/>
  <c r="U28" i="3" s="1"/>
  <c r="N28" i="3"/>
  <c r="M28" i="3"/>
  <c r="Z28" i="3" s="1"/>
  <c r="X27" i="3" a="1"/>
  <c r="X27" i="3" s="1"/>
  <c r="U27" i="3" a="1"/>
  <c r="U27" i="3" s="1"/>
  <c r="N27" i="3"/>
  <c r="M27" i="3"/>
  <c r="Z27" i="3" s="1"/>
  <c r="Z26" i="3"/>
  <c r="X26" i="3" a="1"/>
  <c r="X26" i="3" s="1"/>
  <c r="U26" i="3" a="1"/>
  <c r="U26" i="3" s="1"/>
  <c r="N26" i="3"/>
  <c r="M26" i="3"/>
  <c r="X25" i="3" a="1"/>
  <c r="X25" i="3" s="1"/>
  <c r="U25" i="3" a="1"/>
  <c r="U25" i="3" s="1"/>
  <c r="N25" i="3"/>
  <c r="M25" i="3"/>
  <c r="Z25" i="3" s="1"/>
  <c r="X24" i="3" a="1"/>
  <c r="X24" i="3" s="1"/>
  <c r="U24" i="3"/>
  <c r="U24" i="3" a="1"/>
  <c r="N24" i="3"/>
  <c r="M24" i="3"/>
  <c r="Z24" i="3" s="1"/>
  <c r="X23" i="3" a="1"/>
  <c r="X23" i="3" s="1"/>
  <c r="U23" i="3" a="1"/>
  <c r="U23" i="3" s="1"/>
  <c r="N23" i="3"/>
  <c r="M23" i="3"/>
  <c r="Z23" i="3" s="1"/>
  <c r="X22" i="3" a="1"/>
  <c r="X22" i="3" s="1"/>
  <c r="U22" i="3" a="1"/>
  <c r="U22" i="3" s="1"/>
  <c r="N22" i="3"/>
  <c r="M22" i="3"/>
  <c r="Z22" i="3" s="1"/>
  <c r="X21" i="3" a="1"/>
  <c r="X21" i="3" s="1"/>
  <c r="U21" i="3" a="1"/>
  <c r="U21" i="3" s="1"/>
  <c r="N21" i="3"/>
  <c r="M21" i="3"/>
  <c r="Z21" i="3" s="1"/>
  <c r="X20" i="3" a="1"/>
  <c r="X20" i="3" s="1"/>
  <c r="U20" i="3" a="1"/>
  <c r="U20" i="3" s="1"/>
  <c r="N20" i="3"/>
  <c r="M20" i="3"/>
  <c r="Z20" i="3" s="1"/>
  <c r="X19" i="3" a="1"/>
  <c r="X19" i="3" s="1"/>
  <c r="U19" i="3" a="1"/>
  <c r="U19" i="3" s="1"/>
  <c r="N19" i="3"/>
  <c r="M19" i="3"/>
  <c r="Z19" i="3" s="1"/>
  <c r="X18" i="3" a="1"/>
  <c r="X18" i="3" s="1"/>
  <c r="U18" i="3" a="1"/>
  <c r="U18" i="3" s="1"/>
  <c r="N18" i="3"/>
  <c r="M18" i="3"/>
  <c r="Z18" i="3" s="1"/>
  <c r="X17" i="3" a="1"/>
  <c r="X17" i="3" s="1"/>
  <c r="U17" i="3" a="1"/>
  <c r="U17" i="3" s="1"/>
  <c r="N17" i="3"/>
  <c r="M17" i="3"/>
  <c r="Z17" i="3" s="1"/>
  <c r="X16" i="3" a="1"/>
  <c r="X16" i="3" s="1"/>
  <c r="U16" i="3" a="1"/>
  <c r="U16" i="3" s="1"/>
  <c r="N16" i="3"/>
  <c r="M16" i="3"/>
  <c r="Z16" i="3" s="1"/>
  <c r="X15" i="3" a="1"/>
  <c r="X15" i="3" s="1"/>
  <c r="U15" i="3" a="1"/>
  <c r="U15" i="3" s="1"/>
  <c r="N15" i="3"/>
  <c r="M15" i="3"/>
  <c r="Z15" i="3" s="1"/>
  <c r="X14" i="3" a="1"/>
  <c r="X14" i="3" s="1"/>
  <c r="U14" i="3" a="1"/>
  <c r="U14" i="3" s="1"/>
  <c r="N14" i="3"/>
  <c r="M14" i="3"/>
  <c r="Z14" i="3" s="1"/>
  <c r="X13" i="3" a="1"/>
  <c r="X13" i="3" s="1"/>
  <c r="U13" i="3" a="1"/>
  <c r="U13" i="3" s="1"/>
  <c r="N13" i="3"/>
  <c r="M13" i="3"/>
  <c r="Z13" i="3" s="1"/>
  <c r="X12" i="3" a="1"/>
  <c r="X12" i="3" s="1"/>
  <c r="U12" i="3" a="1"/>
  <c r="U12" i="3" s="1"/>
  <c r="N12" i="3"/>
  <c r="M12" i="3"/>
  <c r="Z12" i="3" s="1"/>
  <c r="X11" i="3" a="1"/>
  <c r="X11" i="3" s="1"/>
  <c r="U11" i="3" a="1"/>
  <c r="U11" i="3" s="1"/>
  <c r="N11" i="3"/>
  <c r="M11" i="3"/>
  <c r="Z11" i="3" s="1"/>
  <c r="X10" i="3" a="1"/>
  <c r="X10" i="3" s="1"/>
  <c r="U10" i="3" a="1"/>
  <c r="U10" i="3" s="1"/>
  <c r="N10" i="3"/>
  <c r="M10" i="3"/>
  <c r="Z10" i="3" s="1"/>
  <c r="X9" i="3" a="1"/>
  <c r="X9" i="3" s="1"/>
  <c r="U9" i="3" a="1"/>
  <c r="U9" i="3" s="1"/>
  <c r="N9" i="3"/>
  <c r="M9" i="3"/>
  <c r="Z9" i="3" s="1"/>
  <c r="X8" i="3" a="1"/>
  <c r="X8" i="3" s="1"/>
  <c r="U8" i="3" a="1"/>
  <c r="U8" i="3" s="1"/>
  <c r="N8" i="3"/>
  <c r="M8" i="3"/>
  <c r="Z8" i="3" s="1"/>
  <c r="X7" i="3" a="1"/>
  <c r="X7" i="3" s="1"/>
  <c r="U7" i="3" a="1"/>
  <c r="U7" i="3" s="1"/>
  <c r="N7" i="3"/>
  <c r="M7" i="3"/>
  <c r="Z7" i="3" s="1"/>
  <c r="X6" i="3" a="1"/>
  <c r="X6" i="3" s="1"/>
  <c r="U6" i="3" a="1"/>
  <c r="U6" i="3" s="1"/>
  <c r="N6" i="3"/>
  <c r="M6" i="3"/>
  <c r="Z6" i="3" s="1"/>
  <c r="X5" i="3" a="1"/>
  <c r="X5" i="3" s="1"/>
  <c r="U5" i="3" a="1"/>
  <c r="U5" i="3" s="1"/>
  <c r="N5" i="3"/>
  <c r="M5" i="3"/>
  <c r="Z5" i="3" s="1"/>
  <c r="X4" i="3" a="1"/>
  <c r="X4" i="3" s="1"/>
  <c r="U4" i="3" a="1"/>
  <c r="U4" i="3" s="1"/>
  <c r="N4" i="3"/>
  <c r="M4" i="3"/>
  <c r="Z4" i="3" s="1"/>
  <c r="Y18" i="3" l="1"/>
  <c r="Y32" i="3"/>
  <c r="Y22" i="3"/>
  <c r="Y26" i="3"/>
  <c r="Y6" i="3"/>
  <c r="Y8" i="3"/>
  <c r="Y20" i="3"/>
  <c r="Y15" i="3"/>
  <c r="Y24" i="3"/>
  <c r="Y4" i="3"/>
  <c r="Y10" i="3"/>
  <c r="Y12" i="3"/>
  <c r="Y28" i="3"/>
  <c r="Y33" i="3"/>
  <c r="Y14" i="3"/>
  <c r="Y25" i="3"/>
  <c r="Y30" i="3"/>
  <c r="Y5" i="3"/>
  <c r="Y16" i="3"/>
  <c r="Y7" i="3"/>
  <c r="Y9" i="3"/>
  <c r="Y11" i="3"/>
  <c r="Y13" i="3"/>
  <c r="Y17" i="3"/>
  <c r="Y19" i="3"/>
  <c r="Y21" i="3"/>
  <c r="Y23" i="3"/>
  <c r="Y27" i="3"/>
  <c r="Y29" i="3"/>
  <c r="Y31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<sst xmlns="http://schemas.openxmlformats.org/spreadsheetml/2006/main" count="104" uniqueCount="98">
  <si>
    <t>tps</t>
  </si>
  <si>
    <t>pts</t>
  </si>
  <si>
    <t>Natation 100 m</t>
  </si>
  <si>
    <t xml:space="preserve">tps Filles </t>
  </si>
  <si>
    <t>tps Garçons</t>
  </si>
  <si>
    <t>Points</t>
  </si>
  <si>
    <t>Course 1000m</t>
  </si>
  <si>
    <t>catégorie</t>
  </si>
  <si>
    <t>club</t>
  </si>
  <si>
    <t>N° licence</t>
  </si>
  <si>
    <t>sexe</t>
  </si>
  <si>
    <t>NATATION</t>
  </si>
  <si>
    <t>COURSE</t>
  </si>
  <si>
    <t>Tps</t>
  </si>
  <si>
    <t>Total</t>
  </si>
  <si>
    <t xml:space="preserve">NOM </t>
  </si>
  <si>
    <t>Prénom</t>
  </si>
  <si>
    <t>Date de naissance</t>
  </si>
  <si>
    <t>Age</t>
  </si>
  <si>
    <t>Age exacte</t>
  </si>
  <si>
    <t>Académie Beauvaisienne d’Escrime PM</t>
  </si>
  <si>
    <t>Académie Escrime Villeneuvoise</t>
  </si>
  <si>
    <t>ACTION 12</t>
  </si>
  <si>
    <t>Aix UC Pentathlon</t>
  </si>
  <si>
    <t>Alpha Provence Pentathlon Moderne</t>
  </si>
  <si>
    <t>Anima Martialis</t>
  </si>
  <si>
    <t>Antony Sports Escrime</t>
  </si>
  <si>
    <t>ASPTT Manosque Laser run Pentathlon moderne</t>
  </si>
  <si>
    <t>Association de Pentathlon moderne Pau-Treva Toulouges</t>
  </si>
  <si>
    <t>Association Peace and Sport</t>
  </si>
  <si>
    <t>Association Saint Maurice du Perreux</t>
  </si>
  <si>
    <t>Athletic Club Cessonais</t>
  </si>
  <si>
    <t>Auch Union Club Handisport</t>
  </si>
  <si>
    <t>Aviron Bayonnais Pentathlon moderne</t>
  </si>
  <si>
    <t>Bebros</t>
  </si>
  <si>
    <t>Bièvre Pentathlon Laser Run 38</t>
  </si>
  <si>
    <t>Bordeaux Étudiants Club Pentathlon Moderne</t>
  </si>
  <si>
    <t>Brie Laser Run</t>
  </si>
  <si>
    <t>CAP des Baous</t>
  </si>
  <si>
    <t>Cercle d’Escrime et de Pentathlon moderne Gascon</t>
  </si>
  <si>
    <t>Cercle Jules Ferry Saint-Malo</t>
  </si>
  <si>
    <t>Châtenay-Malabry Pentathlon Moderne</t>
  </si>
  <si>
    <t>Club Athlétique de Mantes-La-Ville Section Pentathlon</t>
  </si>
  <si>
    <t>Club d’Escrime de Saverne La Licorne Section Pentathlon</t>
  </si>
  <si>
    <t>CSA CNSD Pentathlon moderne</t>
  </si>
  <si>
    <t>CSAM Cherbourg Pentathlon Moderne</t>
  </si>
  <si>
    <t>École Catalane de Combat Médiéval PM</t>
  </si>
  <si>
    <t>Gujan Mestras-Bassin d’Arcachon Pentathlon Moderne</t>
  </si>
  <si>
    <t>Insane Sport Event</t>
  </si>
  <si>
    <t>Kraken OCR</t>
  </si>
  <si>
    <t>La Salle d’Armes Ecole Ancienne Rodez Millau (SAEA Rodez Millau)</t>
  </si>
  <si>
    <t>Laser Run Pays de Fontainebleau Pentathlon Moderne</t>
  </si>
  <si>
    <t>Laser Run Pays de Meaux</t>
  </si>
  <si>
    <t>Laser Run Pentathlon Moderne Stéphanois</t>
  </si>
  <si>
    <t>Le Barp Val de l’Eyre Pentathlon moderne</t>
  </si>
  <si>
    <t>Les Mousquetaires de Corbas</t>
  </si>
  <si>
    <t>Les p’tits Loups De Pamiers Pentathlon Moderne</t>
  </si>
  <si>
    <t>Limoges Mud Run</t>
  </si>
  <si>
    <t>Masque de Fer Tricastin</t>
  </si>
  <si>
    <t>Mission Alpha</t>
  </si>
  <si>
    <t>Mussidan Périgord Pentathlon Moderne</t>
  </si>
  <si>
    <t>Neuilly-Plaisance Pentathlon moderne</t>
  </si>
  <si>
    <t>Nogent sur Oise Pentathlon moderne</t>
  </si>
  <si>
    <t>Noyon Pentathlon moderne</t>
  </si>
  <si>
    <t>OCR Run or Die</t>
  </si>
  <si>
    <t>OCR44</t>
  </si>
  <si>
    <t>Olympique Cabriès Calas</t>
  </si>
  <si>
    <t>Passe d’Armes</t>
  </si>
  <si>
    <t>Pentasaud Argelès Master</t>
  </si>
  <si>
    <t>Pentathlon Bearnais</t>
  </si>
  <si>
    <t>Pentathlon Club de Saintonge</t>
  </si>
  <si>
    <t>Pentathlon Club Gardois</t>
  </si>
  <si>
    <t>Pentathlon Moderne Font-Romeu</t>
  </si>
  <si>
    <t>Pentathlon moderne Saint Quentinois</t>
  </si>
  <si>
    <t>Pentathlon Pennois</t>
  </si>
  <si>
    <t>PM Perpignan La Catalane</t>
  </si>
  <si>
    <t>Racing Multi Athlon</t>
  </si>
  <si>
    <t>Rambouillet Sport Pentathlon Moderne</t>
  </si>
  <si>
    <t>Saint-Cyprien Pentathlon moderne</t>
  </si>
  <si>
    <t>Saint-Étienne Pentathlon moderne 42</t>
  </si>
  <si>
    <t>Salanque Pentathlon moderne</t>
  </si>
  <si>
    <t>Salle d’Armes Ecole Ancienne SAEA Paris</t>
  </si>
  <si>
    <t>SMUC Section Athlétisme</t>
  </si>
  <si>
    <t>Sómaska</t>
  </si>
  <si>
    <t>Trait d’Union de Verrières-le-Buisson</t>
  </si>
  <si>
    <t>TUC Escrime-Section Pentathlon Moderne</t>
  </si>
  <si>
    <t>US Métro section Pentathlon moderne</t>
  </si>
  <si>
    <t>VGA Saint-Maur Pentathlon</t>
  </si>
  <si>
    <t>VO2 Rives de Seine Pentathlon Moderne</t>
  </si>
  <si>
    <t>BERROU</t>
  </si>
  <si>
    <t>Date test de natation</t>
  </si>
  <si>
    <t>Date tes de course</t>
  </si>
  <si>
    <t>EXEMPLE</t>
  </si>
  <si>
    <t>Jean-Maxence</t>
  </si>
  <si>
    <t>H</t>
  </si>
  <si>
    <t>fiche excel à renvoyer à l'issue de la péride de test</t>
  </si>
  <si>
    <t>Pôle Bordeaux</t>
  </si>
  <si>
    <t>Pôle / CAN / CAT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</si>
</sst>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&gt;10000]0\'00\'\'00;[&gt;1000]00\'\'00;"/>
  </numFmts>
  <fonts count="2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0" xfId="0" applyAlignment="1" applyProtection="1">
      <alignment horizontal="center"/>
      <protection locked="0"/>
    </xf>
    <xf numFmtId="0" fontId="0" fillId="0" borderId="0" xfId="0" applyProtection="1">
      <protection locked="0"/>
    </xf>
    <xf numFmtId="0" fontId="0" fillId="0" borderId="9" xfId="0" applyBorder="1" applyAlignment="1" applyProtection="1">
      <alignment horizontal="center"/>
      <protection locked="0"/>
    </xf>
    <xf numFmtId="0" fontId="0" fillId="0" borderId="5" xfId="0" applyBorder="1" applyAlignment="1" applyProtection="1">
      <alignment horizontal="center"/>
      <protection locked="0"/>
    </xf>
    <xf numFmtId="0" fontId="0" fillId="0" borderId="6" xfId="0" applyBorder="1" applyAlignment="1" applyProtection="1">
      <alignment horizontal="center"/>
      <protection locked="0"/>
    </xf>
    <xf numFmtId="0" fontId="0" fillId="0" borderId="7" xfId="0" applyBorder="1" applyAlignment="1" applyProtection="1">
      <alignment horizontal="center"/>
      <protection locked="0"/>
    </xf>
    <xf numFmtId="47" fontId="0" fillId="0" borderId="8" xfId="0" applyNumberFormat="1" applyBorder="1" applyAlignment="1" applyProtection="1">
      <alignment horizontal="center"/>
      <protection locked="0"/>
    </xf>
    <xf numFmtId="47" fontId="0" fillId="0" borderId="10" xfId="0" applyNumberFormat="1" applyBorder="1" applyAlignment="1" applyProtection="1">
      <alignment horizontal="center"/>
      <protection locked="0"/>
    </xf>
    <xf numFmtId="0" fontId="0" fillId="0" borderId="1" xfId="0" applyBorder="1" applyProtection="1">
      <protection locked="0"/>
    </xf>
    <xf numFmtId="14" fontId="0" fillId="0" borderId="1" xfId="0" applyNumberFormat="1" applyBorder="1" applyProtection="1">
      <protection locked="0"/>
    </xf>
    <xf numFmtId="47" fontId="0" fillId="0" borderId="1" xfId="0" applyNumberFormat="1" applyBorder="1" applyProtection="1">
      <protection locked="0"/>
    </xf>
    <xf numFmtId="47" fontId="0" fillId="0" borderId="11" xfId="0" applyNumberFormat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47" fontId="0" fillId="0" borderId="12" xfId="0" applyNumberFormat="1" applyBorder="1" applyAlignment="1" applyProtection="1">
      <alignment horizontal="center"/>
      <protection locked="0"/>
    </xf>
    <xf numFmtId="47" fontId="0" fillId="2" borderId="11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47" fontId="0" fillId="2" borderId="12" xfId="0" applyNumberFormat="1" applyFill="1" applyBorder="1" applyAlignment="1" applyProtection="1">
      <alignment horizontal="center"/>
      <protection locked="0"/>
    </xf>
    <xf numFmtId="164" fontId="0" fillId="0" borderId="0" xfId="0" applyNumberFormat="1" applyProtection="1">
      <protection locked="0"/>
    </xf>
    <xf numFmtId="47" fontId="0" fillId="0" borderId="13" xfId="0" applyNumberFormat="1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47" fontId="0" fillId="0" borderId="15" xfId="0" applyNumberFormat="1" applyBorder="1" applyAlignment="1" applyProtection="1">
      <alignment horizontal="center"/>
      <protection locked="0"/>
    </xf>
    <xf numFmtId="164" fontId="0" fillId="0" borderId="0" xfId="0" applyNumberFormat="1" applyAlignment="1" applyProtection="1">
      <alignment horizontal="center"/>
      <protection locked="0"/>
    </xf>
    <xf numFmtId="0" fontId="0" fillId="0" borderId="1" xfId="0" applyBorder="1"/>
    <xf numFmtId="0" fontId="0" fillId="0" borderId="1" xfId="0" applyBorder="1" applyAlignment="1" applyProtection="1">
      <alignment horizontal="center" vertical="center"/>
      <protection locked="0"/>
    </xf>
    <xf numFmtId="164" fontId="0" fillId="0" borderId="1" xfId="0" applyNumberFormat="1" applyBorder="1" applyAlignment="1" applyProtection="1">
      <alignment horizontal="center"/>
      <protection locked="0"/>
    </xf>
    <xf numFmtId="0" fontId="0" fillId="3" borderId="1" xfId="0" applyFill="1" applyBorder="1" applyAlignment="1" applyProtection="1">
      <alignment horizontal="center"/>
      <protection locked="0"/>
    </xf>
    <xf numFmtId="0" fontId="0" fillId="2" borderId="1" xfId="0" applyFill="1" applyBorder="1" applyProtection="1">
      <protection locked="0"/>
    </xf>
    <xf numFmtId="0" fontId="0" fillId="0" borderId="10" xfId="0" applyBorder="1" applyProtection="1">
      <protection locked="0"/>
    </xf>
    <xf numFmtId="0" fontId="0" fillId="4" borderId="0" xfId="0" applyFill="1"/>
    <xf numFmtId="0" fontId="0" fillId="4" borderId="1" xfId="0" applyFill="1" applyBorder="1"/>
    <xf numFmtId="14" fontId="0" fillId="4" borderId="1" xfId="0" applyNumberFormat="1" applyFill="1" applyBorder="1"/>
    <xf numFmtId="47" fontId="0" fillId="4" borderId="1" xfId="0" applyNumberFormat="1" applyFill="1" applyBorder="1"/>
    <xf numFmtId="0" fontId="0" fillId="0" borderId="1" xfId="0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locked="0"/>
    </xf>
    <xf numFmtId="0" fontId="0" fillId="0" borderId="4" xfId="0" applyBorder="1" applyAlignment="1" applyProtection="1">
      <alignment horizont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</xdr:colOff>
      <xdr:row>35</xdr:row>
      <xdr:rowOff>14112</xdr:rowOff>
    </xdr:from>
    <xdr:to>
      <xdr:col>15</xdr:col>
      <xdr:colOff>1713425</xdr:colOff>
      <xdr:row>57</xdr:row>
      <xdr:rowOff>84666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653902EF-49C8-B206-EAF5-F0728B717E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05501" y="6702779"/>
          <a:ext cx="6856924" cy="42615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F46932-3F7D-6340-8261-B22EDE8C9659}">
  <dimension ref="A1:AA125"/>
  <sheetViews>
    <sheetView tabSelected="1" zoomScale="60" zoomScaleNormal="60" workbookViewId="0">
      <selection activeCell="O5" sqref="O5"/>
    </sheetView>
  </sheetViews>
  <sheetFormatPr baseColWidth="10" defaultColWidth="8.83203125" defaultRowHeight="15" x14ac:dyDescent="0.2"/>
  <cols>
    <col min="1" max="2" width="8.83203125" style="1"/>
    <col min="3" max="3" width="10" style="1" bestFit="1" customWidth="1"/>
    <col min="4" max="4" width="3.5" style="2" customWidth="1"/>
    <col min="5" max="6" width="8.83203125" style="2"/>
    <col min="7" max="7" width="10.5" style="2" bestFit="1" customWidth="1"/>
    <col min="8" max="9" width="8.83203125" style="2"/>
    <col min="10" max="12" width="14.5" style="2" customWidth="1"/>
    <col min="13" max="13" width="12.1640625" style="2" hidden="1" customWidth="1"/>
    <col min="14" max="14" width="12.1640625" style="2" customWidth="1"/>
    <col min="15" max="15" width="12" style="2" customWidth="1"/>
    <col min="16" max="17" width="22.5" style="2" bestFit="1" customWidth="1"/>
    <col min="18" max="18" width="13.6640625" style="2" bestFit="1" customWidth="1"/>
    <col min="19" max="20" width="17" style="2" bestFit="1" customWidth="1"/>
    <col min="21" max="21" width="8.83203125" style="18"/>
    <col min="22" max="23" width="14.6640625" style="2" bestFit="1" customWidth="1"/>
    <col min="24" max="24" width="8.83203125" style="18"/>
    <col min="25" max="25" width="8.5" style="2" bestFit="1" customWidth="1"/>
    <col min="26" max="16384" width="8.83203125" style="2"/>
  </cols>
  <sheetData>
    <row r="1" spans="1:27" ht="17" thickBot="1" x14ac:dyDescent="0.25">
      <c r="J1" s="34" t="s">
        <v>95</v>
      </c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28"/>
    </row>
    <row r="2" spans="1:27" ht="16" thickBot="1" x14ac:dyDescent="0.25">
      <c r="A2" s="35" t="s">
        <v>2</v>
      </c>
      <c r="B2" s="36"/>
      <c r="C2" s="37"/>
      <c r="E2" s="35" t="s">
        <v>6</v>
      </c>
      <c r="F2" s="36"/>
      <c r="G2" s="37"/>
      <c r="J2" s="33" t="s">
        <v>15</v>
      </c>
      <c r="K2" s="33" t="s">
        <v>16</v>
      </c>
      <c r="L2" s="33" t="s">
        <v>17</v>
      </c>
      <c r="M2" s="33" t="s">
        <v>19</v>
      </c>
      <c r="N2" s="33" t="s">
        <v>7</v>
      </c>
      <c r="O2" s="33" t="s">
        <v>10</v>
      </c>
      <c r="P2" s="33" t="s">
        <v>8</v>
      </c>
      <c r="Q2" s="33" t="s">
        <v>9</v>
      </c>
      <c r="R2" s="33" t="s">
        <v>97</v>
      </c>
      <c r="S2" s="33" t="s">
        <v>90</v>
      </c>
      <c r="T2" s="13" t="s">
        <v>11</v>
      </c>
      <c r="U2" s="13"/>
      <c r="V2" s="24" t="s">
        <v>91</v>
      </c>
      <c r="W2" s="13" t="s">
        <v>12</v>
      </c>
      <c r="X2" s="13"/>
      <c r="Y2" s="13" t="s">
        <v>14</v>
      </c>
      <c r="Z2" s="33" t="s">
        <v>18</v>
      </c>
    </row>
    <row r="3" spans="1:27" ht="16" thickBot="1" x14ac:dyDescent="0.25">
      <c r="A3" s="4" t="s">
        <v>3</v>
      </c>
      <c r="B3" s="5" t="s">
        <v>5</v>
      </c>
      <c r="C3" s="6" t="s">
        <v>4</v>
      </c>
      <c r="E3" s="4" t="s">
        <v>3</v>
      </c>
      <c r="F3" s="5" t="s">
        <v>5</v>
      </c>
      <c r="G3" s="6" t="s">
        <v>4</v>
      </c>
      <c r="J3" s="33"/>
      <c r="K3" s="33"/>
      <c r="L3" s="33"/>
      <c r="M3" s="33"/>
      <c r="N3" s="33"/>
      <c r="O3" s="33"/>
      <c r="P3" s="33"/>
      <c r="Q3" s="33"/>
      <c r="R3" s="33"/>
      <c r="S3" s="33"/>
      <c r="T3" s="25" t="s">
        <v>0</v>
      </c>
      <c r="U3" s="26" t="s">
        <v>1</v>
      </c>
      <c r="V3" s="24"/>
      <c r="W3" s="25" t="s">
        <v>13</v>
      </c>
      <c r="X3" s="26" t="s">
        <v>1</v>
      </c>
      <c r="Y3" s="26" t="s">
        <v>1</v>
      </c>
      <c r="Z3" s="33"/>
    </row>
    <row r="4" spans="1:27" ht="14.5" customHeight="1" x14ac:dyDescent="0.2">
      <c r="A4" s="7">
        <v>6.8865740740740736E-4</v>
      </c>
      <c r="B4" s="3">
        <v>121</v>
      </c>
      <c r="C4" s="8">
        <v>6.1921296296296301E-4</v>
      </c>
      <c r="E4" s="7">
        <v>2.0717592592592593E-3</v>
      </c>
      <c r="F4" s="3">
        <v>121</v>
      </c>
      <c r="G4" s="8">
        <v>1.8402777777777777E-3</v>
      </c>
      <c r="I4" s="29" t="s">
        <v>92</v>
      </c>
      <c r="J4" s="30" t="s">
        <v>89</v>
      </c>
      <c r="K4" s="30" t="s">
        <v>93</v>
      </c>
      <c r="L4" s="31">
        <v>41157</v>
      </c>
      <c r="M4" s="30">
        <f>(S4-L4)/365.25</f>
        <v>13.054072553045859</v>
      </c>
      <c r="N4" s="30" t="str">
        <f t="shared" ref="N4:N33" si="0">IF(AND(YEAR(L4)&gt;=1988,YEAR(L4)&lt;=2004),"Senior",
IF(AND(YEAR(L4)&gt;=2005,YEAR(L4)&lt;=2007),"U22",
IF(AND(YEAR(L4)&gt;=2008,YEAR(L4)&lt;=2009),"U19",
IF(AND(YEAR(L4)&gt;=2010,YEAR(L4)&lt;=2011),"U17",
IF(AND(YEAR(L4)&gt;=2012,YEAR(L4)&lt;=2013),"U15",IF(AND(YEAR(L4)&gt;=2014,YEAR(L4)&lt;=2015),"U13",""))))))</f>
        <v>U15</v>
      </c>
      <c r="O4" s="30" t="s">
        <v>94</v>
      </c>
      <c r="P4" s="30" t="s">
        <v>29</v>
      </c>
      <c r="Q4" s="30"/>
      <c r="R4" s="30" t="s">
        <v>96</v>
      </c>
      <c r="S4" s="31">
        <v>45925</v>
      </c>
      <c r="T4" s="32">
        <v>7.5231481481481482E-4</v>
      </c>
      <c r="U4" s="30" cm="1">
        <f t="array" ref="U4">IF(O4="F",
    IF(ISNUMBER(MATCH(T4,$A$4:$A$124,0)),
        INDEX($B$4:$B$124,MATCH(T4,$A$4:$A$124,0)),
        IFERROR(INDEX($B$4:$B$124,MATCH(T4,$A$4:$A$124,1)+1),"")
    ),
    IF(ISNUMBER(MATCH(T4,$C$4:$C$124,0)),
        INDEX($B$4:$B$124,MATCH(T4,$C$4:$C$124,0)),
        IFERROR(INDEX($B$4:$B$124,MATCH(T4,$C$4:$C$124,1)+1),"")
    )
)</f>
        <v>98</v>
      </c>
      <c r="V4" s="30"/>
      <c r="W4" s="32">
        <v>2.3054398148148149E-3</v>
      </c>
      <c r="X4" s="30" cm="1">
        <f t="array" ref="X4">IF(O4="F",
    IF(ISNUMBER(MATCH(W4,$E$4:$E$124,0)),
        INDEX($F$4:$F$124,MATCH(W4,$E$4:$E$124,0)),
        IFERROR(INDEX($F$4:$F$124,MATCH(W4,$E$4:$E$124,1)+1),"")
    ),
    IF(ISNUMBER(MATCH(W4,$G$4:$G$124,0)),
        INDEX($F$4:$F$124,MATCH(W4,$G$4:$G$124,0)),
        IFERROR(INDEX($F$4:$F$124,MATCH(W4,$G$4:$G$124,1)+1),"")
    )
)</f>
        <v>80</v>
      </c>
      <c r="Y4" s="30">
        <f>IFERROR(IF(OR(U4="",X4=""),"",U4+X4),"")</f>
        <v>178</v>
      </c>
      <c r="Z4" s="30" t="str">
        <f t="shared" ref="Z4:Z33" si="1">IF(M4=0,"",(LEFT(M4,FIND(",",M4)-1)))</f>
        <v>13</v>
      </c>
    </row>
    <row r="5" spans="1:27" ht="14.5" customHeight="1" x14ac:dyDescent="0.2">
      <c r="A5" s="12">
        <v>6.9444444444444447E-4</v>
      </c>
      <c r="B5" s="13">
        <v>120</v>
      </c>
      <c r="C5" s="14">
        <v>6.2500000000000001E-4</v>
      </c>
      <c r="E5" s="12">
        <v>2.0833333333333333E-3</v>
      </c>
      <c r="F5" s="13">
        <v>120</v>
      </c>
      <c r="G5" s="14">
        <v>1.8518518518518519E-3</v>
      </c>
      <c r="J5" s="9"/>
      <c r="K5" s="9"/>
      <c r="L5" s="10"/>
      <c r="M5" s="27">
        <f>(S5-L5)/365.2524</f>
        <v>0</v>
      </c>
      <c r="N5" s="23" t="str">
        <f t="shared" si="0"/>
        <v/>
      </c>
      <c r="O5" s="9"/>
      <c r="P5" s="9"/>
      <c r="Q5" s="9"/>
      <c r="R5" s="9"/>
      <c r="S5" s="10"/>
      <c r="T5" s="11"/>
      <c r="U5" s="23" t="str" cm="1">
        <f t="array" ref="U5">IF(O5="F",
    IF(ISNUMBER(MATCH(T5,$A$4:$A$124,0)),
        INDEX($B$4:$B$124,MATCH(T5,$A$4:$A$124,0)),
        IFERROR(INDEX($B$4:$B$124,MATCH(T5,$A$4:$A$124,1)+1),"")
    ),
    IF(ISNUMBER(MATCH(T5,$C$4:$C$124,0)),
        INDEX($B$4:$B$124,MATCH(T5,$C$4:$C$124,0)),
        IFERROR(INDEX($B$4:$B$124,MATCH(T5,$C$4:$C$124,1)+1),"")
    )
)</f>
        <v/>
      </c>
      <c r="V5" s="9"/>
      <c r="W5" s="11"/>
      <c r="X5" s="23" t="str" cm="1">
        <f t="array" ref="X5">IF(O5="F",
    IF(ISNUMBER(MATCH(W5,$E$4:$E$124,0)),
        INDEX($F$4:$F$124,MATCH(W5,$E$4:$E$124,0)),
        IFERROR(INDEX($F$4:$F$124,MATCH(W5,$E$4:$E$124,1)+1),"")
    ),
    IF(ISNUMBER(MATCH(W5,$G$4:$G$124,0)),
        INDEX($F$4:$F$124,MATCH(W5,$G$4:$G$124,0)),
        IFERROR(INDEX($F$4:$F$124,MATCH(W5,$G$4:$G$124,1)+1),"")
    )
)</f>
        <v/>
      </c>
      <c r="Y5" s="23" t="str">
        <f t="shared" ref="Y5:Y33" si="2">IFERROR(IF(OR(U5="",X5=""),"",U5+X5),"")</f>
        <v/>
      </c>
      <c r="Z5" s="23" t="str">
        <f t="shared" si="1"/>
        <v/>
      </c>
    </row>
    <row r="6" spans="1:27" x14ac:dyDescent="0.2">
      <c r="A6" s="12">
        <v>7.0023148148148147E-4</v>
      </c>
      <c r="B6" s="13">
        <v>119</v>
      </c>
      <c r="C6" s="14">
        <v>6.3078703703703702E-4</v>
      </c>
      <c r="E6" s="12">
        <v>2.0949074074074073E-3</v>
      </c>
      <c r="F6" s="13">
        <v>119</v>
      </c>
      <c r="G6" s="14">
        <v>1.8634259259259259E-3</v>
      </c>
      <c r="J6" s="9"/>
      <c r="K6" s="9"/>
      <c r="L6" s="9"/>
      <c r="M6" s="9">
        <f t="shared" ref="M6:M14" si="3">(S6-L6)/365.25</f>
        <v>0</v>
      </c>
      <c r="N6" s="23" t="str">
        <f t="shared" si="0"/>
        <v/>
      </c>
      <c r="O6" s="9"/>
      <c r="P6" s="9"/>
      <c r="Q6" s="9"/>
      <c r="R6" s="9"/>
      <c r="S6" s="9"/>
      <c r="T6" s="11"/>
      <c r="U6" s="23" t="str" cm="1">
        <f t="array" ref="U6">IF(O6="F",
    IF(ISNUMBER(MATCH(T6,$A$4:$A$124,0)),
        INDEX($B$4:$B$124,MATCH(T6,$A$4:$A$124,0)),
        IFERROR(INDEX($B$4:$B$124,MATCH(T6,$A$4:$A$124,1)+1),"")
    ),
    IF(ISNUMBER(MATCH(T6,$C$4:$C$124,0)),
        INDEX($B$4:$B$124,MATCH(T6,$C$4:$C$124,0)),
        IFERROR(INDEX($B$4:$B$124,MATCH(T6,$C$4:$C$124,1)+1),"")
    )
)</f>
        <v/>
      </c>
      <c r="V6" s="9"/>
      <c r="W6" s="11"/>
      <c r="X6" s="23" t="str" cm="1">
        <f t="array" ref="X6">IF(O6="F",
    IF(ISNUMBER(MATCH(W6,$E$4:$E$124,0)),
        INDEX($F$4:$F$124,MATCH(W6,$E$4:$E$124,0)),
        IFERROR(INDEX($F$4:$F$124,MATCH(W6,$E$4:$E$124,1)+1),"")
    ),
    IF(ISNUMBER(MATCH(W6,$G$4:$G$124,0)),
        INDEX($F$4:$F$124,MATCH(W6,$G$4:$G$124,0)),
        IFERROR(INDEX($F$4:$F$124,MATCH(W6,$G$4:$G$124,1)+1),"")
    )
)</f>
        <v/>
      </c>
      <c r="Y6" s="23" t="str">
        <f t="shared" si="2"/>
        <v/>
      </c>
      <c r="Z6" s="23" t="str">
        <f t="shared" si="1"/>
        <v/>
      </c>
    </row>
    <row r="7" spans="1:27" x14ac:dyDescent="0.2">
      <c r="A7" s="12">
        <v>7.0601851851851847E-4</v>
      </c>
      <c r="B7" s="13">
        <v>118</v>
      </c>
      <c r="C7" s="14">
        <v>6.3657407407407413E-4</v>
      </c>
      <c r="E7" s="12">
        <v>2.1064814814814813E-3</v>
      </c>
      <c r="F7" s="13">
        <v>118</v>
      </c>
      <c r="G7" s="14">
        <v>1.8749999999999999E-3</v>
      </c>
      <c r="J7" s="9"/>
      <c r="K7" s="9"/>
      <c r="L7" s="9"/>
      <c r="M7" s="9">
        <f t="shared" si="3"/>
        <v>0</v>
      </c>
      <c r="N7" s="23" t="str">
        <f t="shared" si="0"/>
        <v/>
      </c>
      <c r="O7" s="9"/>
      <c r="P7" s="9"/>
      <c r="Q7" s="9"/>
      <c r="R7" s="9"/>
      <c r="S7" s="9"/>
      <c r="T7" s="11"/>
      <c r="U7" s="23" t="str" cm="1">
        <f t="array" ref="U7">IF(O7="F",
    IF(ISNUMBER(MATCH(T7,$A$4:$A$124,0)),
        INDEX($B$4:$B$124,MATCH(T7,$A$4:$A$124,0)),
        IFERROR(INDEX($B$4:$B$124,MATCH(T7,$A$4:$A$124,1)+1),"")
    ),
    IF(ISNUMBER(MATCH(T7,$C$4:$C$124,0)),
        INDEX($B$4:$B$124,MATCH(T7,$C$4:$C$124,0)),
        IFERROR(INDEX($B$4:$B$124,MATCH(T7,$C$4:$C$124,1)+1),"")
    )
)</f>
        <v/>
      </c>
      <c r="V7" s="9"/>
      <c r="W7" s="11"/>
      <c r="X7" s="23" t="str" cm="1">
        <f t="array" ref="X7">IF(O7="F",
    IF(ISNUMBER(MATCH(W7,$E$4:$E$124,0)),
        INDEX($F$4:$F$124,MATCH(W7,$E$4:$E$124,0)),
        IFERROR(INDEX($F$4:$F$124,MATCH(W7,$E$4:$E$124,1)+1),"")
    ),
    IF(ISNUMBER(MATCH(W7,$G$4:$G$124,0)),
        INDEX($F$4:$F$124,MATCH(W7,$G$4:$G$124,0)),
        IFERROR(INDEX($F$4:$F$124,MATCH(W7,$G$4:$G$124,1)+1),"")
    )
)</f>
        <v/>
      </c>
      <c r="Y7" s="23" t="str">
        <f t="shared" si="2"/>
        <v/>
      </c>
      <c r="Z7" s="23" t="str">
        <f t="shared" si="1"/>
        <v/>
      </c>
    </row>
    <row r="8" spans="1:27" x14ac:dyDescent="0.2">
      <c r="A8" s="12">
        <v>7.1180555555555559E-4</v>
      </c>
      <c r="B8" s="13">
        <v>117</v>
      </c>
      <c r="C8" s="14">
        <v>6.4236111111111113E-4</v>
      </c>
      <c r="E8" s="12">
        <v>2.1180555555555558E-3</v>
      </c>
      <c r="F8" s="13">
        <v>117</v>
      </c>
      <c r="G8" s="14">
        <v>1.8865740740740742E-3</v>
      </c>
      <c r="J8" s="9"/>
      <c r="K8" s="9"/>
      <c r="L8" s="9"/>
      <c r="M8" s="9">
        <f t="shared" si="3"/>
        <v>0</v>
      </c>
      <c r="N8" s="23" t="str">
        <f t="shared" si="0"/>
        <v/>
      </c>
      <c r="O8" s="9"/>
      <c r="P8" s="9"/>
      <c r="Q8" s="9"/>
      <c r="R8" s="9"/>
      <c r="S8" s="9"/>
      <c r="T8" s="11"/>
      <c r="U8" s="23" t="str" cm="1">
        <f t="array" ref="U8">IF(O8="F",
    IF(ISNUMBER(MATCH(T8,$A$4:$A$124,0)),
        INDEX($B$4:$B$124,MATCH(T8,$A$4:$A$124,0)),
        IFERROR(INDEX($B$4:$B$124,MATCH(T8,$A$4:$A$124,1)+1),"")
    ),
    IF(ISNUMBER(MATCH(T8,$C$4:$C$124,0)),
        INDEX($B$4:$B$124,MATCH(T8,$C$4:$C$124,0)),
        IFERROR(INDEX($B$4:$B$124,MATCH(T8,$C$4:$C$124,1)+1),"")
    )
)</f>
        <v/>
      </c>
      <c r="V8" s="9"/>
      <c r="W8" s="11"/>
      <c r="X8" s="23" t="str" cm="1">
        <f t="array" ref="X8">IF(O8="F",
    IF(ISNUMBER(MATCH(W8,$E$4:$E$124,0)),
        INDEX($F$4:$F$124,MATCH(W8,$E$4:$E$124,0)),
        IFERROR(INDEX($F$4:$F$124,MATCH(W8,$E$4:$E$124,1)+1),"")
    ),
    IF(ISNUMBER(MATCH(W8,$G$4:$G$124,0)),
        INDEX($F$4:$F$124,MATCH(W8,$G$4:$G$124,0)),
        IFERROR(INDEX($F$4:$F$124,MATCH(W8,$G$4:$G$124,1)+1),"")
    )
)</f>
        <v/>
      </c>
      <c r="Y8" s="23" t="str">
        <f t="shared" si="2"/>
        <v/>
      </c>
      <c r="Z8" s="23" t="str">
        <f t="shared" si="1"/>
        <v/>
      </c>
    </row>
    <row r="9" spans="1:27" x14ac:dyDescent="0.2">
      <c r="A9" s="12">
        <v>7.1759259259259259E-4</v>
      </c>
      <c r="B9" s="13">
        <v>116</v>
      </c>
      <c r="C9" s="14">
        <v>6.4814814814814813E-4</v>
      </c>
      <c r="E9" s="12">
        <v>2.1296296296296298E-3</v>
      </c>
      <c r="F9" s="13">
        <v>116</v>
      </c>
      <c r="G9" s="14">
        <v>1.8981481481481482E-3</v>
      </c>
      <c r="J9" s="9"/>
      <c r="K9" s="9"/>
      <c r="L9" s="9"/>
      <c r="M9" s="9">
        <f t="shared" si="3"/>
        <v>0</v>
      </c>
      <c r="N9" s="23" t="str">
        <f t="shared" si="0"/>
        <v/>
      </c>
      <c r="O9" s="9"/>
      <c r="P9" s="9"/>
      <c r="Q9" s="9"/>
      <c r="R9" s="9"/>
      <c r="S9" s="9"/>
      <c r="T9" s="11"/>
      <c r="U9" s="23" t="str" cm="1">
        <f t="array" ref="U9">IF(O9="F",
    IF(ISNUMBER(MATCH(T9,$A$4:$A$124,0)),
        INDEX($B$4:$B$124,MATCH(T9,$A$4:$A$124,0)),
        IFERROR(INDEX($B$4:$B$124,MATCH(T9,$A$4:$A$124,1)+1),"")
    ),
    IF(ISNUMBER(MATCH(T9,$C$4:$C$124,0)),
        INDEX($B$4:$B$124,MATCH(T9,$C$4:$C$124,0)),
        IFERROR(INDEX($B$4:$B$124,MATCH(T9,$C$4:$C$124,1)+1),"")
    )
)</f>
        <v/>
      </c>
      <c r="V9" s="9"/>
      <c r="W9" s="11"/>
      <c r="X9" s="23" t="str" cm="1">
        <f t="array" ref="X9">IF(O9="F",
    IF(ISNUMBER(MATCH(W9,$E$4:$E$124,0)),
        INDEX($F$4:$F$124,MATCH(W9,$E$4:$E$124,0)),
        IFERROR(INDEX($F$4:$F$124,MATCH(W9,$E$4:$E$124,1)+1),"")
    ),
    IF(ISNUMBER(MATCH(W9,$G$4:$G$124,0)),
        INDEX($F$4:$F$124,MATCH(W9,$G$4:$G$124,0)),
        IFERROR(INDEX($F$4:$F$124,MATCH(W9,$G$4:$G$124,1)+1),"")
    )
)</f>
        <v/>
      </c>
      <c r="Y9" s="23" t="str">
        <f t="shared" si="2"/>
        <v/>
      </c>
      <c r="Z9" s="23" t="str">
        <f t="shared" si="1"/>
        <v/>
      </c>
    </row>
    <row r="10" spans="1:27" x14ac:dyDescent="0.2">
      <c r="A10" s="12">
        <v>7.2337962962962959E-4</v>
      </c>
      <c r="B10" s="13">
        <v>115</v>
      </c>
      <c r="C10" s="14">
        <v>6.5393518518518513E-4</v>
      </c>
      <c r="E10" s="12">
        <v>2.1412037037037038E-3</v>
      </c>
      <c r="F10" s="13">
        <v>115</v>
      </c>
      <c r="G10" s="14">
        <v>1.9097222222222222E-3</v>
      </c>
      <c r="J10" s="9"/>
      <c r="K10" s="9"/>
      <c r="L10" s="9"/>
      <c r="M10" s="9">
        <f t="shared" si="3"/>
        <v>0</v>
      </c>
      <c r="N10" s="23" t="str">
        <f t="shared" si="0"/>
        <v/>
      </c>
      <c r="O10" s="9"/>
      <c r="P10" s="9"/>
      <c r="Q10" s="9"/>
      <c r="R10" s="9"/>
      <c r="S10" s="9"/>
      <c r="T10" s="11"/>
      <c r="U10" s="23" t="str" cm="1">
        <f t="array" ref="U10">IF(O10="F",
    IF(ISNUMBER(MATCH(T10,$A$4:$A$124,0)),
        INDEX($B$4:$B$124,MATCH(T10,$A$4:$A$124,0)),
        IFERROR(INDEX($B$4:$B$124,MATCH(T10,$A$4:$A$124,1)+1),"")
    ),
    IF(ISNUMBER(MATCH(T10,$C$4:$C$124,0)),
        INDEX($B$4:$B$124,MATCH(T10,$C$4:$C$124,0)),
        IFERROR(INDEX($B$4:$B$124,MATCH(T10,$C$4:$C$124,1)+1),"")
    )
)</f>
        <v/>
      </c>
      <c r="V10" s="9"/>
      <c r="W10" s="11"/>
      <c r="X10" s="23" t="str" cm="1">
        <f t="array" ref="X10">IF(O10="F",
    IF(ISNUMBER(MATCH(W10,$E$4:$E$124,0)),
        INDEX($F$4:$F$124,MATCH(W10,$E$4:$E$124,0)),
        IFERROR(INDEX($F$4:$F$124,MATCH(W10,$E$4:$E$124,1)+1),"")
    ),
    IF(ISNUMBER(MATCH(W10,$G$4:$G$124,0)),
        INDEX($F$4:$F$124,MATCH(W10,$G$4:$G$124,0)),
        IFERROR(INDEX($F$4:$F$124,MATCH(W10,$G$4:$G$124,1)+1),"")
    )
)</f>
        <v/>
      </c>
      <c r="Y10" s="23" t="str">
        <f t="shared" si="2"/>
        <v/>
      </c>
      <c r="Z10" s="23" t="str">
        <f t="shared" si="1"/>
        <v/>
      </c>
    </row>
    <row r="11" spans="1:27" x14ac:dyDescent="0.2">
      <c r="A11" s="12">
        <v>7.291666666666667E-4</v>
      </c>
      <c r="B11" s="13">
        <v>114</v>
      </c>
      <c r="C11" s="14">
        <v>6.5972222222222224E-4</v>
      </c>
      <c r="E11" s="12">
        <v>2.1527777777777778E-3</v>
      </c>
      <c r="F11" s="13">
        <v>114</v>
      </c>
      <c r="G11" s="14">
        <v>1.9212962962962964E-3</v>
      </c>
      <c r="J11" s="9"/>
      <c r="K11" s="9"/>
      <c r="L11" s="9"/>
      <c r="M11" s="9">
        <f t="shared" si="3"/>
        <v>0</v>
      </c>
      <c r="N11" s="23" t="str">
        <f t="shared" si="0"/>
        <v/>
      </c>
      <c r="O11" s="9"/>
      <c r="P11" s="9"/>
      <c r="Q11" s="9"/>
      <c r="R11" s="9"/>
      <c r="S11" s="9"/>
      <c r="T11" s="11"/>
      <c r="U11" s="23" t="str" cm="1">
        <f t="array" ref="U11">IF(O11="F",
    IF(ISNUMBER(MATCH(T11,$A$4:$A$124,0)),
        INDEX($B$4:$B$124,MATCH(T11,$A$4:$A$124,0)),
        IFERROR(INDEX($B$4:$B$124,MATCH(T11,$A$4:$A$124,1)+1),"")
    ),
    IF(ISNUMBER(MATCH(T11,$C$4:$C$124,0)),
        INDEX($B$4:$B$124,MATCH(T11,$C$4:$C$124,0)),
        IFERROR(INDEX($B$4:$B$124,MATCH(T11,$C$4:$C$124,1)+1),"")
    )
)</f>
        <v/>
      </c>
      <c r="V11" s="9"/>
      <c r="W11" s="11"/>
      <c r="X11" s="23" t="str" cm="1">
        <f t="array" ref="X11">IF(O11="F",
    IF(ISNUMBER(MATCH(W11,$E$4:$E$124,0)),
        INDEX($F$4:$F$124,MATCH(W11,$E$4:$E$124,0)),
        IFERROR(INDEX($F$4:$F$124,MATCH(W11,$E$4:$E$124,1)+1),"")
    ),
    IF(ISNUMBER(MATCH(W11,$G$4:$G$124,0)),
        INDEX($F$4:$F$124,MATCH(W11,$G$4:$G$124,0)),
        IFERROR(INDEX($F$4:$F$124,MATCH(W11,$G$4:$G$124,1)+1),"")
    )
)</f>
        <v/>
      </c>
      <c r="Y11" s="23" t="str">
        <f t="shared" si="2"/>
        <v/>
      </c>
      <c r="Z11" s="23" t="str">
        <f t="shared" si="1"/>
        <v/>
      </c>
    </row>
    <row r="12" spans="1:27" x14ac:dyDescent="0.2">
      <c r="A12" s="12">
        <v>7.349537037037037E-4</v>
      </c>
      <c r="B12" s="13">
        <v>113</v>
      </c>
      <c r="C12" s="14">
        <v>6.6550925925925924E-4</v>
      </c>
      <c r="E12" s="12">
        <v>2.1643518518518518E-3</v>
      </c>
      <c r="F12" s="13">
        <v>113</v>
      </c>
      <c r="G12" s="14">
        <v>1.9328703703703704E-3</v>
      </c>
      <c r="J12" s="9"/>
      <c r="K12" s="9"/>
      <c r="L12" s="10"/>
      <c r="M12" s="9">
        <f t="shared" si="3"/>
        <v>0</v>
      </c>
      <c r="N12" s="23" t="str">
        <f t="shared" si="0"/>
        <v/>
      </c>
      <c r="O12" s="9"/>
      <c r="P12" s="9"/>
      <c r="Q12" s="9"/>
      <c r="R12" s="9"/>
      <c r="S12" s="10"/>
      <c r="T12" s="11"/>
      <c r="U12" s="23" t="str" cm="1">
        <f t="array" ref="U12">IF(O12="F",
    IF(ISNUMBER(MATCH(T12,$A$4:$A$124,0)),
        INDEX($B$4:$B$124,MATCH(T12,$A$4:$A$124,0)),
        IFERROR(INDEX($B$4:$B$124,MATCH(T12,$A$4:$A$124,1)+1),"")
    ),
    IF(ISNUMBER(MATCH(T12,$C$4:$C$124,0)),
        INDEX($B$4:$B$124,MATCH(T12,$C$4:$C$124,0)),
        IFERROR(INDEX($B$4:$B$124,MATCH(T12,$C$4:$C$124,1)+1),"")
    )
)</f>
        <v/>
      </c>
      <c r="V12" s="9"/>
      <c r="W12" s="11"/>
      <c r="X12" s="23" t="str" cm="1">
        <f t="array" ref="X12">IF(O12="F",
    IF(ISNUMBER(MATCH(W12,$E$4:$E$124,0)),
        INDEX($F$4:$F$124,MATCH(W12,$E$4:$E$124,0)),
        IFERROR(INDEX($F$4:$F$124,MATCH(W12,$E$4:$E$124,1)+1),"")
    ),
    IF(ISNUMBER(MATCH(W12,$G$4:$G$124,0)),
        INDEX($F$4:$F$124,MATCH(W12,$G$4:$G$124,0)),
        IFERROR(INDEX($F$4:$F$124,MATCH(W12,$G$4:$G$124,1)+1),"")
    )
)</f>
        <v/>
      </c>
      <c r="Y12" s="23" t="str">
        <f t="shared" si="2"/>
        <v/>
      </c>
      <c r="Z12" s="23" t="str">
        <f t="shared" si="1"/>
        <v/>
      </c>
    </row>
    <row r="13" spans="1:27" x14ac:dyDescent="0.2">
      <c r="A13" s="12">
        <v>7.407407407407407E-4</v>
      </c>
      <c r="B13" s="13">
        <v>112</v>
      </c>
      <c r="C13" s="14">
        <v>6.7129629629629625E-4</v>
      </c>
      <c r="E13" s="12">
        <v>2.1759259259259258E-3</v>
      </c>
      <c r="F13" s="13">
        <v>112</v>
      </c>
      <c r="G13" s="14">
        <v>1.9444444444444444E-3</v>
      </c>
      <c r="J13" s="9"/>
      <c r="K13" s="9"/>
      <c r="L13" s="9"/>
      <c r="M13" s="9">
        <f t="shared" si="3"/>
        <v>0</v>
      </c>
      <c r="N13" s="23" t="str">
        <f t="shared" si="0"/>
        <v/>
      </c>
      <c r="O13" s="9"/>
      <c r="P13" s="9"/>
      <c r="Q13" s="9"/>
      <c r="R13" s="9"/>
      <c r="S13" s="9"/>
      <c r="T13" s="11"/>
      <c r="U13" s="23" t="str" cm="1">
        <f t="array" ref="U13">IF(O13="F",
    IF(ISNUMBER(MATCH(T13,$A$4:$A$124,0)),
        INDEX($B$4:$B$124,MATCH(T13,$A$4:$A$124,0)),
        IFERROR(INDEX($B$4:$B$124,MATCH(T13,$A$4:$A$124,1)+1),"")
    ),
    IF(ISNUMBER(MATCH(T13,$C$4:$C$124,0)),
        INDEX($B$4:$B$124,MATCH(T13,$C$4:$C$124,0)),
        IFERROR(INDEX($B$4:$B$124,MATCH(T13,$C$4:$C$124,1)+1),"")
    )
)</f>
        <v/>
      </c>
      <c r="V13" s="9"/>
      <c r="W13" s="11"/>
      <c r="X13" s="23" t="str" cm="1">
        <f t="array" ref="X13">IF(O13="F",
    IF(ISNUMBER(MATCH(W13,$E$4:$E$124,0)),
        INDEX($F$4:$F$124,MATCH(W13,$E$4:$E$124,0)),
        IFERROR(INDEX($F$4:$F$124,MATCH(W13,$E$4:$E$124,1)+1),"")
    ),
    IF(ISNUMBER(MATCH(W13,$G$4:$G$124,0)),
        INDEX($F$4:$F$124,MATCH(W13,$G$4:$G$124,0)),
        IFERROR(INDEX($F$4:$F$124,MATCH(W13,$G$4:$G$124,1)+1),"")
    )
)</f>
        <v/>
      </c>
      <c r="Y13" s="23" t="str">
        <f t="shared" si="2"/>
        <v/>
      </c>
      <c r="Z13" s="23" t="str">
        <f t="shared" si="1"/>
        <v/>
      </c>
    </row>
    <row r="14" spans="1:27" x14ac:dyDescent="0.2">
      <c r="A14" s="12">
        <v>7.4652777777777781E-4</v>
      </c>
      <c r="B14" s="13">
        <v>111</v>
      </c>
      <c r="C14" s="14">
        <v>6.7708333333333336E-4</v>
      </c>
      <c r="E14" s="12">
        <v>2.1875000000000002E-3</v>
      </c>
      <c r="F14" s="13">
        <v>111</v>
      </c>
      <c r="G14" s="14">
        <v>1.9560185185185184E-3</v>
      </c>
      <c r="J14" s="9"/>
      <c r="K14" s="9"/>
      <c r="L14" s="9"/>
      <c r="M14" s="9">
        <f t="shared" si="3"/>
        <v>0</v>
      </c>
      <c r="N14" s="23" t="str">
        <f t="shared" si="0"/>
        <v/>
      </c>
      <c r="O14" s="9"/>
      <c r="P14" s="9"/>
      <c r="Q14" s="9"/>
      <c r="R14" s="9"/>
      <c r="S14" s="9"/>
      <c r="T14" s="11"/>
      <c r="U14" s="23" t="str" cm="1">
        <f t="array" ref="U14">IF(O14="F",
    IF(ISNUMBER(MATCH(T14,$A$4:$A$124,0)),
        INDEX($B$4:$B$124,MATCH(T14,$A$4:$A$124,0)),
        IFERROR(INDEX($B$4:$B$124,MATCH(T14,$A$4:$A$124,1)+1),"")
    ),
    IF(ISNUMBER(MATCH(T14,$C$4:$C$124,0)),
        INDEX($B$4:$B$124,MATCH(T14,$C$4:$C$124,0)),
        IFERROR(INDEX($B$4:$B$124,MATCH(T14,$C$4:$C$124,1)+1),"")
    )
)</f>
        <v/>
      </c>
      <c r="V14" s="9"/>
      <c r="W14" s="11"/>
      <c r="X14" s="23" t="str" cm="1">
        <f t="array" ref="X14">IF(O14="F",
    IF(ISNUMBER(MATCH(W14,$E$4:$E$124,0)),
        INDEX($F$4:$F$124,MATCH(W14,$E$4:$E$124,0)),
        IFERROR(INDEX($F$4:$F$124,MATCH(W14,$E$4:$E$124,1)+1),"")
    ),
    IF(ISNUMBER(MATCH(W14,$G$4:$G$124,0)),
        INDEX($F$4:$F$124,MATCH(W14,$G$4:$G$124,0)),
        IFERROR(INDEX($F$4:$F$124,MATCH(W14,$G$4:$G$124,1)+1),"")
    )
)</f>
        <v/>
      </c>
      <c r="Y14" s="23" t="str">
        <f t="shared" si="2"/>
        <v/>
      </c>
      <c r="Z14" s="23" t="str">
        <f t="shared" si="1"/>
        <v/>
      </c>
    </row>
    <row r="15" spans="1:27" x14ac:dyDescent="0.2">
      <c r="A15" s="12">
        <v>7.5231481481481482E-4</v>
      </c>
      <c r="B15" s="13">
        <v>110</v>
      </c>
      <c r="C15" s="14">
        <v>6.8287037037037036E-4</v>
      </c>
      <c r="E15" s="12">
        <v>2.1990740740740742E-3</v>
      </c>
      <c r="F15" s="13">
        <v>110</v>
      </c>
      <c r="G15" s="14">
        <v>1.9675925925925924E-3</v>
      </c>
      <c r="J15" s="9"/>
      <c r="K15" s="9"/>
      <c r="L15" s="9"/>
      <c r="M15" s="9">
        <f>(K11-L15)/365.25</f>
        <v>0</v>
      </c>
      <c r="N15" s="23" t="str">
        <f t="shared" si="0"/>
        <v/>
      </c>
      <c r="O15" s="9"/>
      <c r="P15" s="9"/>
      <c r="Q15" s="9"/>
      <c r="R15" s="9"/>
      <c r="S15" s="9"/>
      <c r="T15" s="11"/>
      <c r="U15" s="23" t="str" cm="1">
        <f t="array" ref="U15">IF(O15="F",
    IF(ISNUMBER(MATCH(T15,$A$4:$A$124,0)),
        INDEX($B$4:$B$124,MATCH(T15,$A$4:$A$124,0)),
        IFERROR(INDEX($B$4:$B$124,MATCH(T15,$A$4:$A$124,1)+1),"")
    ),
    IF(ISNUMBER(MATCH(T15,$C$4:$C$124,0)),
        INDEX($B$4:$B$124,MATCH(T15,$C$4:$C$124,0)),
        IFERROR(INDEX($B$4:$B$124,MATCH(T15,$C$4:$C$124,1)+1),"")
    )
)</f>
        <v/>
      </c>
      <c r="V15" s="9"/>
      <c r="W15" s="11"/>
      <c r="X15" s="23" t="str" cm="1">
        <f t="array" ref="X15">IF(O15="F",
    IF(ISNUMBER(MATCH(W15,$E$4:$E$124,0)),
        INDEX($F$4:$F$124,MATCH(W15,$E$4:$E$124,0)),
        IFERROR(INDEX($F$4:$F$124,MATCH(W15,$E$4:$E$124,1)+1),"")
    ),
    IF(ISNUMBER(MATCH(W15,$G$4:$G$124,0)),
        INDEX($F$4:$F$124,MATCH(W15,$G$4:$G$124,0)),
        IFERROR(INDEX($F$4:$F$124,MATCH(W15,$G$4:$G$124,1)+1),"")
    )
)</f>
        <v/>
      </c>
      <c r="Y15" s="23" t="str">
        <f t="shared" si="2"/>
        <v/>
      </c>
      <c r="Z15" s="23" t="str">
        <f t="shared" si="1"/>
        <v/>
      </c>
    </row>
    <row r="16" spans="1:27" x14ac:dyDescent="0.2">
      <c r="A16" s="12">
        <v>7.5810185185185182E-4</v>
      </c>
      <c r="B16" s="13">
        <v>109</v>
      </c>
      <c r="C16" s="14">
        <v>6.8865740740740736E-4</v>
      </c>
      <c r="E16" s="12">
        <v>2.2106481481481482E-3</v>
      </c>
      <c r="F16" s="13">
        <v>109</v>
      </c>
      <c r="G16" s="14">
        <v>1.9791666666666668E-3</v>
      </c>
      <c r="J16" s="9"/>
      <c r="K16" s="9"/>
      <c r="L16" s="10"/>
      <c r="M16" s="9">
        <f t="shared" ref="M16:M33" si="4">(S16-L16)/365.25</f>
        <v>0</v>
      </c>
      <c r="N16" s="23" t="str">
        <f t="shared" si="0"/>
        <v/>
      </c>
      <c r="O16" s="9"/>
      <c r="P16" s="9"/>
      <c r="Q16" s="9"/>
      <c r="R16" s="9"/>
      <c r="S16" s="10"/>
      <c r="T16" s="11"/>
      <c r="U16" s="23" t="str" cm="1">
        <f t="array" ref="U16">IF(O16="F",
    IF(ISNUMBER(MATCH(T16,$A$4:$A$124,0)),
        INDEX($B$4:$B$124,MATCH(T16,$A$4:$A$124,0)),
        IFERROR(INDEX($B$4:$B$124,MATCH(T16,$A$4:$A$124,1)+1),"")
    ),
    IF(ISNUMBER(MATCH(T16,$C$4:$C$124,0)),
        INDEX($B$4:$B$124,MATCH(T16,$C$4:$C$124,0)),
        IFERROR(INDEX($B$4:$B$124,MATCH(T16,$C$4:$C$124,1)+1),"")
    )
)</f>
        <v/>
      </c>
      <c r="V16" s="9"/>
      <c r="W16" s="11"/>
      <c r="X16" s="23" t="str" cm="1">
        <f t="array" ref="X16">IF(O16="F",
    IF(ISNUMBER(MATCH(W16,$E$4:$E$124,0)),
        INDEX($F$4:$F$124,MATCH(W16,$E$4:$E$124,0)),
        IFERROR(INDEX($F$4:$F$124,MATCH(W16,$E$4:$E$124,1)+1),"")
    ),
    IF(ISNUMBER(MATCH(W16,$G$4:$G$124,0)),
        INDEX($F$4:$F$124,MATCH(W16,$G$4:$G$124,0)),
        IFERROR(INDEX($F$4:$F$124,MATCH(W16,$G$4:$G$124,1)+1),"")
    )
)</f>
        <v/>
      </c>
      <c r="Y16" s="23" t="str">
        <f t="shared" si="2"/>
        <v/>
      </c>
      <c r="Z16" s="23" t="str">
        <f t="shared" si="1"/>
        <v/>
      </c>
    </row>
    <row r="17" spans="1:26" x14ac:dyDescent="0.2">
      <c r="A17" s="12">
        <v>7.6388888888888893E-4</v>
      </c>
      <c r="B17" s="13">
        <v>108</v>
      </c>
      <c r="C17" s="14">
        <v>6.9444444444444447E-4</v>
      </c>
      <c r="E17" s="12">
        <v>2.2222222222222222E-3</v>
      </c>
      <c r="F17" s="13">
        <v>108</v>
      </c>
      <c r="G17" s="14">
        <v>1.9907407407407408E-3</v>
      </c>
      <c r="J17" s="9"/>
      <c r="K17" s="9"/>
      <c r="L17" s="9"/>
      <c r="M17" s="9">
        <f t="shared" si="4"/>
        <v>0</v>
      </c>
      <c r="N17" s="23" t="str">
        <f t="shared" si="0"/>
        <v/>
      </c>
      <c r="O17" s="9"/>
      <c r="P17" s="9"/>
      <c r="Q17" s="9"/>
      <c r="R17" s="9"/>
      <c r="S17" s="9"/>
      <c r="T17" s="11"/>
      <c r="U17" s="23" t="str" cm="1">
        <f t="array" ref="U17">IF(O17="F",
    IF(ISNUMBER(MATCH(T17,$A$4:$A$124,0)),
        INDEX($B$4:$B$124,MATCH(T17,$A$4:$A$124,0)),
        IFERROR(INDEX($B$4:$B$124,MATCH(T17,$A$4:$A$124,1)+1),"")
    ),
    IF(ISNUMBER(MATCH(T17,$C$4:$C$124,0)),
        INDEX($B$4:$B$124,MATCH(T17,$C$4:$C$124,0)),
        IFERROR(INDEX($B$4:$B$124,MATCH(T17,$C$4:$C$124,1)+1),"")
    )
)</f>
        <v/>
      </c>
      <c r="V17" s="9"/>
      <c r="W17" s="11"/>
      <c r="X17" s="23" t="str" cm="1">
        <f t="array" ref="X17">IF(O17="F",
    IF(ISNUMBER(MATCH(W17,$E$4:$E$124,0)),
        INDEX($F$4:$F$124,MATCH(W17,$E$4:$E$124,0)),
        IFERROR(INDEX($F$4:$F$124,MATCH(W17,$E$4:$E$124,1)+1),"")
    ),
    IF(ISNUMBER(MATCH(W17,$G$4:$G$124,0)),
        INDEX($F$4:$F$124,MATCH(W17,$G$4:$G$124,0)),
        IFERROR(INDEX($F$4:$F$124,MATCH(W17,$G$4:$G$124,1)+1),"")
    )
)</f>
        <v/>
      </c>
      <c r="Y17" s="23" t="str">
        <f t="shared" si="2"/>
        <v/>
      </c>
      <c r="Z17" s="23" t="str">
        <f t="shared" si="1"/>
        <v/>
      </c>
    </row>
    <row r="18" spans="1:26" x14ac:dyDescent="0.2">
      <c r="A18" s="12">
        <v>7.6967592592592593E-4</v>
      </c>
      <c r="B18" s="13">
        <v>107</v>
      </c>
      <c r="C18" s="14">
        <v>7.0023148148148147E-4</v>
      </c>
      <c r="E18" s="12">
        <v>2.2337962962962962E-3</v>
      </c>
      <c r="F18" s="13">
        <v>107</v>
      </c>
      <c r="G18" s="14">
        <v>2.0023148148148148E-3</v>
      </c>
      <c r="J18" s="9"/>
      <c r="K18" s="9"/>
      <c r="L18" s="9"/>
      <c r="M18" s="9">
        <f t="shared" si="4"/>
        <v>0</v>
      </c>
      <c r="N18" s="23" t="str">
        <f t="shared" si="0"/>
        <v/>
      </c>
      <c r="O18" s="9"/>
      <c r="P18" s="9"/>
      <c r="Q18" s="9"/>
      <c r="R18" s="9"/>
      <c r="S18" s="9"/>
      <c r="T18" s="11"/>
      <c r="U18" s="23" t="str" cm="1">
        <f t="array" ref="U18">IF(O18="F",
    IF(ISNUMBER(MATCH(T18,$A$4:$A$124,0)),
        INDEX($B$4:$B$124,MATCH(T18,$A$4:$A$124,0)),
        IFERROR(INDEX($B$4:$B$124,MATCH(T18,$A$4:$A$124,1)+1),"")
    ),
    IF(ISNUMBER(MATCH(T18,$C$4:$C$124,0)),
        INDEX($B$4:$B$124,MATCH(T18,$C$4:$C$124,0)),
        IFERROR(INDEX($B$4:$B$124,MATCH(T18,$C$4:$C$124,1)+1),"")
    )
)</f>
        <v/>
      </c>
      <c r="V18" s="9"/>
      <c r="W18" s="11"/>
      <c r="X18" s="23" t="str" cm="1">
        <f t="array" ref="X18">IF(O18="F",
    IF(ISNUMBER(MATCH(W18,$E$4:$E$124,0)),
        INDEX($F$4:$F$124,MATCH(W18,$E$4:$E$124,0)),
        IFERROR(INDEX($F$4:$F$124,MATCH(W18,$E$4:$E$124,1)+1),"")
    ),
    IF(ISNUMBER(MATCH(W18,$G$4:$G$124,0)),
        INDEX($F$4:$F$124,MATCH(W18,$G$4:$G$124,0)),
        IFERROR(INDEX($F$4:$F$124,MATCH(W18,$G$4:$G$124,1)+1),"")
    )
)</f>
        <v/>
      </c>
      <c r="Y18" s="23" t="str">
        <f t="shared" si="2"/>
        <v/>
      </c>
      <c r="Z18" s="23" t="str">
        <f t="shared" si="1"/>
        <v/>
      </c>
    </row>
    <row r="19" spans="1:26" x14ac:dyDescent="0.2">
      <c r="A19" s="12">
        <v>7.7546296296296293E-4</v>
      </c>
      <c r="B19" s="13">
        <v>106</v>
      </c>
      <c r="C19" s="14">
        <v>7.0601851851851847E-4</v>
      </c>
      <c r="E19" s="12">
        <v>2.2453703703703702E-3</v>
      </c>
      <c r="F19" s="13">
        <v>106</v>
      </c>
      <c r="G19" s="14">
        <v>2.0138888888888888E-3</v>
      </c>
      <c r="J19" s="9"/>
      <c r="K19" s="9"/>
      <c r="L19" s="9"/>
      <c r="M19" s="9">
        <f t="shared" si="4"/>
        <v>0</v>
      </c>
      <c r="N19" s="23" t="str">
        <f t="shared" si="0"/>
        <v/>
      </c>
      <c r="O19" s="9"/>
      <c r="P19" s="9"/>
      <c r="Q19" s="9"/>
      <c r="R19" s="9"/>
      <c r="S19" s="9"/>
      <c r="T19" s="11"/>
      <c r="U19" s="23" t="str" cm="1">
        <f t="array" ref="U19">IF(O19="F",
    IF(ISNUMBER(MATCH(T19,$A$4:$A$124,0)),
        INDEX($B$4:$B$124,MATCH(T19,$A$4:$A$124,0)),
        IFERROR(INDEX($B$4:$B$124,MATCH(T19,$A$4:$A$124,1)+1),"")
    ),
    IF(ISNUMBER(MATCH(T19,$C$4:$C$124,0)),
        INDEX($B$4:$B$124,MATCH(T19,$C$4:$C$124,0)),
        IFERROR(INDEX($B$4:$B$124,MATCH(T19,$C$4:$C$124,1)+1),"")
    )
)</f>
        <v/>
      </c>
      <c r="V19" s="9"/>
      <c r="W19" s="11"/>
      <c r="X19" s="23" t="str" cm="1">
        <f t="array" ref="X19">IF(O19="F",
    IF(ISNUMBER(MATCH(W19,$E$4:$E$124,0)),
        INDEX($F$4:$F$124,MATCH(W19,$E$4:$E$124,0)),
        IFERROR(INDEX($F$4:$F$124,MATCH(W19,$E$4:$E$124,1)+1),"")
    ),
    IF(ISNUMBER(MATCH(W19,$G$4:$G$124,0)),
        INDEX($F$4:$F$124,MATCH(W19,$G$4:$G$124,0)),
        IFERROR(INDEX($F$4:$F$124,MATCH(W19,$G$4:$G$124,1)+1),"")
    )
)</f>
        <v/>
      </c>
      <c r="Y19" s="23" t="str">
        <f t="shared" si="2"/>
        <v/>
      </c>
      <c r="Z19" s="23" t="str">
        <f t="shared" si="1"/>
        <v/>
      </c>
    </row>
    <row r="20" spans="1:26" x14ac:dyDescent="0.2">
      <c r="A20" s="12">
        <v>7.8125000000000004E-4</v>
      </c>
      <c r="B20" s="13">
        <v>105</v>
      </c>
      <c r="C20" s="14">
        <v>7.1180555555555559E-4</v>
      </c>
      <c r="E20" s="12">
        <v>2.2569444444444442E-3</v>
      </c>
      <c r="F20" s="13">
        <v>105</v>
      </c>
      <c r="G20" s="14">
        <v>2.0254629629629629E-3</v>
      </c>
      <c r="J20" s="9"/>
      <c r="K20" s="9"/>
      <c r="L20" s="9"/>
      <c r="M20" s="9">
        <f t="shared" si="4"/>
        <v>0</v>
      </c>
      <c r="N20" s="23" t="str">
        <f t="shared" si="0"/>
        <v/>
      </c>
      <c r="O20" s="9"/>
      <c r="P20" s="9"/>
      <c r="Q20" s="9"/>
      <c r="R20" s="9"/>
      <c r="S20" s="9"/>
      <c r="T20" s="11"/>
      <c r="U20" s="23" t="str" cm="1">
        <f t="array" ref="U20">IF(O20="F",
    IF(ISNUMBER(MATCH(T20,$A$4:$A$124,0)),
        INDEX($B$4:$B$124,MATCH(T20,$A$4:$A$124,0)),
        IFERROR(INDEX($B$4:$B$124,MATCH(T20,$A$4:$A$124,1)+1),"")
    ),
    IF(ISNUMBER(MATCH(T20,$C$4:$C$124,0)),
        INDEX($B$4:$B$124,MATCH(T20,$C$4:$C$124,0)),
        IFERROR(INDEX($B$4:$B$124,MATCH(T20,$C$4:$C$124,1)+1),"")
    )
)</f>
        <v/>
      </c>
      <c r="V20" s="9"/>
      <c r="W20" s="11"/>
      <c r="X20" s="23" t="str" cm="1">
        <f t="array" ref="X20">IF(O20="F",
    IF(ISNUMBER(MATCH(W20,$E$4:$E$124,0)),
        INDEX($F$4:$F$124,MATCH(W20,$E$4:$E$124,0)),
        IFERROR(INDEX($F$4:$F$124,MATCH(W20,$E$4:$E$124,1)+1),"")
    ),
    IF(ISNUMBER(MATCH(W20,$G$4:$G$124,0)),
        INDEX($F$4:$F$124,MATCH(W20,$G$4:$G$124,0)),
        IFERROR(INDEX($F$4:$F$124,MATCH(W20,$G$4:$G$124,1)+1),"")
    )
)</f>
        <v/>
      </c>
      <c r="Y20" s="23" t="str">
        <f t="shared" si="2"/>
        <v/>
      </c>
      <c r="Z20" s="23" t="str">
        <f t="shared" si="1"/>
        <v/>
      </c>
    </row>
    <row r="21" spans="1:26" x14ac:dyDescent="0.2">
      <c r="A21" s="12">
        <v>7.8703703703703705E-4</v>
      </c>
      <c r="B21" s="13">
        <v>104</v>
      </c>
      <c r="C21" s="14">
        <v>7.1759259259259259E-4</v>
      </c>
      <c r="E21" s="12">
        <v>2.2685185185185187E-3</v>
      </c>
      <c r="F21" s="13">
        <v>104</v>
      </c>
      <c r="G21" s="14">
        <v>2.0370370370370369E-3</v>
      </c>
      <c r="J21" s="9"/>
      <c r="K21" s="9"/>
      <c r="L21" s="9"/>
      <c r="M21" s="9">
        <f t="shared" si="4"/>
        <v>0</v>
      </c>
      <c r="N21" s="23" t="str">
        <f t="shared" si="0"/>
        <v/>
      </c>
      <c r="O21" s="9"/>
      <c r="P21" s="9"/>
      <c r="Q21" s="9"/>
      <c r="R21" s="9"/>
      <c r="S21" s="9"/>
      <c r="T21" s="11"/>
      <c r="U21" s="23" t="str" cm="1">
        <f t="array" ref="U21">IF(O21="F",
    IF(ISNUMBER(MATCH(T21,$A$4:$A$124,0)),
        INDEX($B$4:$B$124,MATCH(T21,$A$4:$A$124,0)),
        IFERROR(INDEX($B$4:$B$124,MATCH(T21,$A$4:$A$124,1)+1),"")
    ),
    IF(ISNUMBER(MATCH(T21,$C$4:$C$124,0)),
        INDEX($B$4:$B$124,MATCH(T21,$C$4:$C$124,0)),
        IFERROR(INDEX($B$4:$B$124,MATCH(T21,$C$4:$C$124,1)+1),"")
    )
)</f>
        <v/>
      </c>
      <c r="V21" s="9"/>
      <c r="W21" s="11"/>
      <c r="X21" s="23" t="str" cm="1">
        <f t="array" ref="X21">IF(O21="F",
    IF(ISNUMBER(MATCH(W21,$E$4:$E$124,0)),
        INDEX($F$4:$F$124,MATCH(W21,$E$4:$E$124,0)),
        IFERROR(INDEX($F$4:$F$124,MATCH(W21,$E$4:$E$124,1)+1),"")
    ),
    IF(ISNUMBER(MATCH(W21,$G$4:$G$124,0)),
        INDEX($F$4:$F$124,MATCH(W21,$G$4:$G$124,0)),
        IFERROR(INDEX($F$4:$F$124,MATCH(W21,$G$4:$G$124,1)+1),"")
    )
)</f>
        <v/>
      </c>
      <c r="Y21" s="23" t="str">
        <f t="shared" si="2"/>
        <v/>
      </c>
      <c r="Z21" s="23" t="str">
        <f t="shared" si="1"/>
        <v/>
      </c>
    </row>
    <row r="22" spans="1:26" x14ac:dyDescent="0.2">
      <c r="A22" s="12">
        <v>7.9282407407407405E-4</v>
      </c>
      <c r="B22" s="13">
        <v>103</v>
      </c>
      <c r="C22" s="14">
        <v>7.2337962962962959E-4</v>
      </c>
      <c r="E22" s="12">
        <v>2.2800925925925927E-3</v>
      </c>
      <c r="F22" s="13">
        <v>103</v>
      </c>
      <c r="G22" s="14">
        <v>2.0486111111111113E-3</v>
      </c>
      <c r="J22" s="9"/>
      <c r="K22" s="9"/>
      <c r="L22" s="10"/>
      <c r="M22" s="9">
        <f t="shared" si="4"/>
        <v>0</v>
      </c>
      <c r="N22" s="23" t="str">
        <f t="shared" si="0"/>
        <v/>
      </c>
      <c r="O22" s="9"/>
      <c r="P22" s="9"/>
      <c r="Q22" s="9"/>
      <c r="R22" s="9"/>
      <c r="S22" s="10"/>
      <c r="T22" s="11"/>
      <c r="U22" s="23" t="str" cm="1">
        <f t="array" ref="U22">IF(O22="F",
    IF(ISNUMBER(MATCH(T22,$A$4:$A$124,0)),
        INDEX($B$4:$B$124,MATCH(T22,$A$4:$A$124,0)),
        IFERROR(INDEX($B$4:$B$124,MATCH(T22,$A$4:$A$124,1)+1),"")
    ),
    IF(ISNUMBER(MATCH(T22,$C$4:$C$124,0)),
        INDEX($B$4:$B$124,MATCH(T22,$C$4:$C$124,0)),
        IFERROR(INDEX($B$4:$B$124,MATCH(T22,$C$4:$C$124,1)+1),"")
    )
)</f>
        <v/>
      </c>
      <c r="V22" s="9"/>
      <c r="W22" s="11"/>
      <c r="X22" s="23" t="str" cm="1">
        <f t="array" ref="X22">IF(O22="F",
    IF(ISNUMBER(MATCH(W22,$E$4:$E$124,0)),
        INDEX($F$4:$F$124,MATCH(W22,$E$4:$E$124,0)),
        IFERROR(INDEX($F$4:$F$124,MATCH(W22,$E$4:$E$124,1)+1),"")
    ),
    IF(ISNUMBER(MATCH(W22,$G$4:$G$124,0)),
        INDEX($F$4:$F$124,MATCH(W22,$G$4:$G$124,0)),
        IFERROR(INDEX($F$4:$F$124,MATCH(W22,$G$4:$G$124,1)+1),"")
    )
)</f>
        <v/>
      </c>
      <c r="Y22" s="23" t="str">
        <f t="shared" si="2"/>
        <v/>
      </c>
      <c r="Z22" s="23" t="str">
        <f t="shared" si="1"/>
        <v/>
      </c>
    </row>
    <row r="23" spans="1:26" x14ac:dyDescent="0.2">
      <c r="A23" s="12">
        <v>7.9861111111111116E-4</v>
      </c>
      <c r="B23" s="13">
        <v>102</v>
      </c>
      <c r="C23" s="14">
        <v>7.291666666666667E-4</v>
      </c>
      <c r="E23" s="12">
        <v>2.2916666666666667E-3</v>
      </c>
      <c r="F23" s="13">
        <v>102</v>
      </c>
      <c r="G23" s="14">
        <v>2.0601851851851853E-3</v>
      </c>
      <c r="J23" s="9"/>
      <c r="K23" s="9"/>
      <c r="L23" s="9"/>
      <c r="M23" s="9">
        <f t="shared" si="4"/>
        <v>0</v>
      </c>
      <c r="N23" s="23" t="str">
        <f t="shared" si="0"/>
        <v/>
      </c>
      <c r="O23" s="9"/>
      <c r="P23" s="9"/>
      <c r="Q23" s="9"/>
      <c r="R23" s="9"/>
      <c r="S23" s="9"/>
      <c r="T23" s="11"/>
      <c r="U23" s="23" t="str" cm="1">
        <f t="array" ref="U23">IF(O23="F",
    IF(ISNUMBER(MATCH(T23,$A$4:$A$124,0)),
        INDEX($B$4:$B$124,MATCH(T23,$A$4:$A$124,0)),
        IFERROR(INDEX($B$4:$B$124,MATCH(T23,$A$4:$A$124,1)+1),"")
    ),
    IF(ISNUMBER(MATCH(T23,$C$4:$C$124,0)),
        INDEX($B$4:$B$124,MATCH(T23,$C$4:$C$124,0)),
        IFERROR(INDEX($B$4:$B$124,MATCH(T23,$C$4:$C$124,1)+1),"")
    )
)</f>
        <v/>
      </c>
      <c r="V23" s="9"/>
      <c r="W23" s="11"/>
      <c r="X23" s="23" t="str" cm="1">
        <f t="array" ref="X23">IF(O23="F",
    IF(ISNUMBER(MATCH(W23,$E$4:$E$124,0)),
        INDEX($F$4:$F$124,MATCH(W23,$E$4:$E$124,0)),
        IFERROR(INDEX($F$4:$F$124,MATCH(W23,$E$4:$E$124,1)+1),"")
    ),
    IF(ISNUMBER(MATCH(W23,$G$4:$G$124,0)),
        INDEX($F$4:$F$124,MATCH(W23,$G$4:$G$124,0)),
        IFERROR(INDEX($F$4:$F$124,MATCH(W23,$G$4:$G$124,1)+1),"")
    )
)</f>
        <v/>
      </c>
      <c r="Y23" s="23" t="str">
        <f t="shared" si="2"/>
        <v/>
      </c>
      <c r="Z23" s="23" t="str">
        <f t="shared" si="1"/>
        <v/>
      </c>
    </row>
    <row r="24" spans="1:26" x14ac:dyDescent="0.2">
      <c r="A24" s="12">
        <v>8.0439814814814816E-4</v>
      </c>
      <c r="B24" s="13">
        <v>101</v>
      </c>
      <c r="C24" s="14">
        <v>7.349537037037037E-4</v>
      </c>
      <c r="E24" s="12">
        <v>2.3032407407407407E-3</v>
      </c>
      <c r="F24" s="13">
        <v>101</v>
      </c>
      <c r="G24" s="14">
        <v>2.0717592592592593E-3</v>
      </c>
      <c r="J24" s="9"/>
      <c r="K24" s="9"/>
      <c r="L24" s="9"/>
      <c r="M24" s="9">
        <f t="shared" si="4"/>
        <v>0</v>
      </c>
      <c r="N24" s="23" t="str">
        <f t="shared" si="0"/>
        <v/>
      </c>
      <c r="O24" s="9"/>
      <c r="P24" s="9"/>
      <c r="Q24" s="9"/>
      <c r="R24" s="9"/>
      <c r="S24" s="9"/>
      <c r="T24" s="11"/>
      <c r="U24" s="23" t="str" cm="1">
        <f t="array" ref="U24">IF(O24="F",
    IF(ISNUMBER(MATCH(T24,$A$4:$A$124,0)),
        INDEX($B$4:$B$124,MATCH(T24,$A$4:$A$124,0)),
        IFERROR(INDEX($B$4:$B$124,MATCH(T24,$A$4:$A$124,1)+1),"")
    ),
    IF(ISNUMBER(MATCH(T24,$C$4:$C$124,0)),
        INDEX($B$4:$B$124,MATCH(T24,$C$4:$C$124,0)),
        IFERROR(INDEX($B$4:$B$124,MATCH(T24,$C$4:$C$124,1)+1),"")
    )
)</f>
        <v/>
      </c>
      <c r="V24" s="9"/>
      <c r="W24" s="11"/>
      <c r="X24" s="23" t="str" cm="1">
        <f t="array" ref="X24">IF(O24="F",
    IF(ISNUMBER(MATCH(W24,$E$4:$E$124,0)),
        INDEX($F$4:$F$124,MATCH(W24,$E$4:$E$124,0)),
        IFERROR(INDEX($F$4:$F$124,MATCH(W24,$E$4:$E$124,1)+1),"")
    ),
    IF(ISNUMBER(MATCH(W24,$G$4:$G$124,0)),
        INDEX($F$4:$F$124,MATCH(W24,$G$4:$G$124,0)),
        IFERROR(INDEX($F$4:$F$124,MATCH(W24,$G$4:$G$124,1)+1),"")
    )
)</f>
        <v/>
      </c>
      <c r="Y24" s="23" t="str">
        <f t="shared" si="2"/>
        <v/>
      </c>
      <c r="Z24" s="23" t="str">
        <f t="shared" si="1"/>
        <v/>
      </c>
    </row>
    <row r="25" spans="1:26" x14ac:dyDescent="0.2">
      <c r="A25" s="15">
        <v>8.1018518518518516E-4</v>
      </c>
      <c r="B25" s="16">
        <v>100</v>
      </c>
      <c r="C25" s="17">
        <v>7.407407407407407E-4</v>
      </c>
      <c r="E25" s="15">
        <v>2.3148148148148147E-3</v>
      </c>
      <c r="F25" s="16">
        <v>100</v>
      </c>
      <c r="G25" s="17">
        <v>2.0833333333333333E-3</v>
      </c>
      <c r="J25" s="9"/>
      <c r="K25" s="9"/>
      <c r="L25" s="9"/>
      <c r="M25" s="9">
        <f t="shared" si="4"/>
        <v>0</v>
      </c>
      <c r="N25" s="23" t="str">
        <f t="shared" si="0"/>
        <v/>
      </c>
      <c r="O25" s="9"/>
      <c r="P25" s="9"/>
      <c r="Q25" s="9"/>
      <c r="R25" s="9"/>
      <c r="S25" s="9"/>
      <c r="T25" s="11"/>
      <c r="U25" s="23" t="str" cm="1">
        <f t="array" ref="U25">IF(O25="F",
    IF(ISNUMBER(MATCH(T25,$A$4:$A$124,0)),
        INDEX($B$4:$B$124,MATCH(T25,$A$4:$A$124,0)),
        IFERROR(INDEX($B$4:$B$124,MATCH(T25,$A$4:$A$124,1)+1),"")
    ),
    IF(ISNUMBER(MATCH(T25,$C$4:$C$124,0)),
        INDEX($B$4:$B$124,MATCH(T25,$C$4:$C$124,0)),
        IFERROR(INDEX($B$4:$B$124,MATCH(T25,$C$4:$C$124,1)+1),"")
    )
)</f>
        <v/>
      </c>
      <c r="V25" s="9"/>
      <c r="W25" s="11"/>
      <c r="X25" s="23" t="str" cm="1">
        <f t="array" ref="X25">IF(O25="F",
    IF(ISNUMBER(MATCH(W25,$E$4:$E$124,0)),
        INDEX($F$4:$F$124,MATCH(W25,$E$4:$E$124,0)),
        IFERROR(INDEX($F$4:$F$124,MATCH(W25,$E$4:$E$124,1)+1),"")
    ),
    IF(ISNUMBER(MATCH(W25,$G$4:$G$124,0)),
        INDEX($F$4:$F$124,MATCH(W25,$G$4:$G$124,0)),
        IFERROR(INDEX($F$4:$F$124,MATCH(W25,$G$4:$G$124,1)+1),"")
    )
)</f>
        <v/>
      </c>
      <c r="Y25" s="23" t="str">
        <f t="shared" si="2"/>
        <v/>
      </c>
      <c r="Z25" s="23" t="str">
        <f t="shared" si="1"/>
        <v/>
      </c>
    </row>
    <row r="26" spans="1:26" x14ac:dyDescent="0.2">
      <c r="A26" s="12">
        <v>8.1597222222222227E-4</v>
      </c>
      <c r="B26" s="13">
        <v>99</v>
      </c>
      <c r="C26" s="14">
        <v>7.4652777777777781E-4</v>
      </c>
      <c r="E26" s="12">
        <v>2.3263888888888887E-3</v>
      </c>
      <c r="F26" s="13">
        <v>99</v>
      </c>
      <c r="G26" s="14">
        <v>2.0949074074074073E-3</v>
      </c>
      <c r="J26" s="9"/>
      <c r="K26" s="9"/>
      <c r="L26" s="9"/>
      <c r="M26" s="9">
        <f t="shared" si="4"/>
        <v>0</v>
      </c>
      <c r="N26" s="23" t="str">
        <f t="shared" si="0"/>
        <v/>
      </c>
      <c r="O26" s="9"/>
      <c r="P26" s="9"/>
      <c r="Q26" s="9"/>
      <c r="R26" s="9"/>
      <c r="S26" s="9"/>
      <c r="T26" s="11"/>
      <c r="U26" s="23" t="str" cm="1">
        <f t="array" ref="U26">IF(O26="F",
    IF(ISNUMBER(MATCH(T26,$A$4:$A$124,0)),
        INDEX($B$4:$B$124,MATCH(T26,$A$4:$A$124,0)),
        IFERROR(INDEX($B$4:$B$124,MATCH(T26,$A$4:$A$124,1)+1),"")
    ),
    IF(ISNUMBER(MATCH(T26,$C$4:$C$124,0)),
        INDEX($B$4:$B$124,MATCH(T26,$C$4:$C$124,0)),
        IFERROR(INDEX($B$4:$B$124,MATCH(T26,$C$4:$C$124,1)+1),"")
    )
)</f>
        <v/>
      </c>
      <c r="V26" s="9"/>
      <c r="W26" s="11"/>
      <c r="X26" s="23" t="str" cm="1">
        <f t="array" ref="X26">IF(O26="F",
    IF(ISNUMBER(MATCH(W26,$E$4:$E$124,0)),
        INDEX($F$4:$F$124,MATCH(W26,$E$4:$E$124,0)),
        IFERROR(INDEX($F$4:$F$124,MATCH(W26,$E$4:$E$124,1)+1),"")
    ),
    IF(ISNUMBER(MATCH(W26,$G$4:$G$124,0)),
        INDEX($F$4:$F$124,MATCH(W26,$G$4:$G$124,0)),
        IFERROR(INDEX($F$4:$F$124,MATCH(W26,$G$4:$G$124,1)+1),"")
    )
)</f>
        <v/>
      </c>
      <c r="Y26" s="23" t="str">
        <f t="shared" si="2"/>
        <v/>
      </c>
      <c r="Z26" s="23" t="str">
        <f t="shared" si="1"/>
        <v/>
      </c>
    </row>
    <row r="27" spans="1:26" x14ac:dyDescent="0.2">
      <c r="A27" s="12">
        <v>8.2175925925925927E-4</v>
      </c>
      <c r="B27" s="13">
        <v>98</v>
      </c>
      <c r="C27" s="14">
        <v>7.5231481481481482E-4</v>
      </c>
      <c r="E27" s="12">
        <v>2.3379629629629631E-3</v>
      </c>
      <c r="F27" s="13">
        <v>98</v>
      </c>
      <c r="G27" s="14">
        <v>2.1064814814814813E-3</v>
      </c>
      <c r="J27" s="9"/>
      <c r="K27" s="9"/>
      <c r="L27" s="9"/>
      <c r="M27" s="9">
        <f t="shared" si="4"/>
        <v>0</v>
      </c>
      <c r="N27" s="23" t="str">
        <f t="shared" si="0"/>
        <v/>
      </c>
      <c r="O27" s="9"/>
      <c r="P27" s="9"/>
      <c r="Q27" s="9"/>
      <c r="R27" s="9"/>
      <c r="S27" s="9"/>
      <c r="T27" s="11"/>
      <c r="U27" s="23" t="str" cm="1">
        <f t="array" ref="U27">IF(O27="F",
    IF(ISNUMBER(MATCH(T27,$A$4:$A$124,0)),
        INDEX($B$4:$B$124,MATCH(T27,$A$4:$A$124,0)),
        IFERROR(INDEX($B$4:$B$124,MATCH(T27,$A$4:$A$124,1)+1),"")
    ),
    IF(ISNUMBER(MATCH(T27,$C$4:$C$124,0)),
        INDEX($B$4:$B$124,MATCH(T27,$C$4:$C$124,0)),
        IFERROR(INDEX($B$4:$B$124,MATCH(T27,$C$4:$C$124,1)+1),"")
    )
)</f>
        <v/>
      </c>
      <c r="V27" s="9"/>
      <c r="W27" s="11"/>
      <c r="X27" s="23" t="str" cm="1">
        <f t="array" ref="X27">IF(O27="F",
    IF(ISNUMBER(MATCH(W27,$E$4:$E$124,0)),
        INDEX($F$4:$F$124,MATCH(W27,$E$4:$E$124,0)),
        IFERROR(INDEX($F$4:$F$124,MATCH(W27,$E$4:$E$124,1)+1),"")
    ),
    IF(ISNUMBER(MATCH(W27,$G$4:$G$124,0)),
        INDEX($F$4:$F$124,MATCH(W27,$G$4:$G$124,0)),
        IFERROR(INDEX($F$4:$F$124,MATCH(W27,$G$4:$G$124,1)+1),"")
    )
)</f>
        <v/>
      </c>
      <c r="Y27" s="23" t="str">
        <f t="shared" si="2"/>
        <v/>
      </c>
      <c r="Z27" s="23" t="str">
        <f t="shared" si="1"/>
        <v/>
      </c>
    </row>
    <row r="28" spans="1:26" x14ac:dyDescent="0.2">
      <c r="A28" s="12">
        <v>8.2754629629629628E-4</v>
      </c>
      <c r="B28" s="13">
        <v>97</v>
      </c>
      <c r="C28" s="14">
        <v>7.5810185185185182E-4</v>
      </c>
      <c r="E28" s="12">
        <v>2.3495370370370371E-3</v>
      </c>
      <c r="F28" s="13">
        <v>97</v>
      </c>
      <c r="G28" s="14">
        <v>2.1180555555555558E-3</v>
      </c>
      <c r="J28" s="9"/>
      <c r="K28" s="9"/>
      <c r="L28" s="9"/>
      <c r="M28" s="9">
        <f t="shared" si="4"/>
        <v>0</v>
      </c>
      <c r="N28" s="23" t="str">
        <f t="shared" si="0"/>
        <v/>
      </c>
      <c r="O28" s="9"/>
      <c r="P28" s="9"/>
      <c r="Q28" s="9"/>
      <c r="R28" s="9"/>
      <c r="S28" s="9"/>
      <c r="T28" s="11"/>
      <c r="U28" s="23" t="str" cm="1">
        <f t="array" ref="U28">IF(O28="F",
    IF(ISNUMBER(MATCH(T28,$A$4:$A$124,0)),
        INDEX($B$4:$B$124,MATCH(T28,$A$4:$A$124,0)),
        IFERROR(INDEX($B$4:$B$124,MATCH(T28,$A$4:$A$124,1)+1),"")
    ),
    IF(ISNUMBER(MATCH(T28,$C$4:$C$124,0)),
        INDEX($B$4:$B$124,MATCH(T28,$C$4:$C$124,0)),
        IFERROR(INDEX($B$4:$B$124,MATCH(T28,$C$4:$C$124,1)+1),"")
    )
)</f>
        <v/>
      </c>
      <c r="V28" s="9"/>
      <c r="W28" s="11"/>
      <c r="X28" s="23" t="str" cm="1">
        <f t="array" ref="X28">IF(O28="F",
    IF(ISNUMBER(MATCH(W28,$E$4:$E$124,0)),
        INDEX($F$4:$F$124,MATCH(W28,$E$4:$E$124,0)),
        IFERROR(INDEX($F$4:$F$124,MATCH(W28,$E$4:$E$124,1)+1),"")
    ),
    IF(ISNUMBER(MATCH(W28,$G$4:$G$124,0)),
        INDEX($F$4:$F$124,MATCH(W28,$G$4:$G$124,0)),
        IFERROR(INDEX($F$4:$F$124,MATCH(W28,$G$4:$G$124,1)+1),"")
    )
)</f>
        <v/>
      </c>
      <c r="Y28" s="23" t="str">
        <f t="shared" si="2"/>
        <v/>
      </c>
      <c r="Z28" s="23" t="str">
        <f t="shared" si="1"/>
        <v/>
      </c>
    </row>
    <row r="29" spans="1:26" x14ac:dyDescent="0.2">
      <c r="A29" s="12">
        <v>8.3333333333333339E-4</v>
      </c>
      <c r="B29" s="13">
        <v>96</v>
      </c>
      <c r="C29" s="14">
        <v>7.6388888888888893E-4</v>
      </c>
      <c r="E29" s="12">
        <v>2.3611111111111111E-3</v>
      </c>
      <c r="F29" s="13">
        <v>96</v>
      </c>
      <c r="G29" s="14">
        <v>2.1296296296296298E-3</v>
      </c>
      <c r="J29" s="9"/>
      <c r="K29" s="9"/>
      <c r="L29" s="10"/>
      <c r="M29" s="9">
        <f t="shared" si="4"/>
        <v>0</v>
      </c>
      <c r="N29" s="23" t="str">
        <f t="shared" si="0"/>
        <v/>
      </c>
      <c r="O29" s="9"/>
      <c r="P29" s="9"/>
      <c r="Q29" s="9"/>
      <c r="R29" s="9"/>
      <c r="S29" s="10"/>
      <c r="T29" s="11"/>
      <c r="U29" s="23" t="str" cm="1">
        <f t="array" ref="U29">IF(O29="F",
    IF(ISNUMBER(MATCH(T29,$A$4:$A$124,0)),
        INDEX($B$4:$B$124,MATCH(T29,$A$4:$A$124,0)),
        IFERROR(INDEX($B$4:$B$124,MATCH(T29,$A$4:$A$124,1)+1),"")
    ),
    IF(ISNUMBER(MATCH(T29,$C$4:$C$124,0)),
        INDEX($B$4:$B$124,MATCH(T29,$C$4:$C$124,0)),
        IFERROR(INDEX($B$4:$B$124,MATCH(T29,$C$4:$C$124,1)+1),"")
    )
)</f>
        <v/>
      </c>
      <c r="V29" s="9"/>
      <c r="W29" s="11"/>
      <c r="X29" s="23" t="str" cm="1">
        <f t="array" ref="X29">IF(O29="F",
    IF(ISNUMBER(MATCH(W29,$E$4:$E$124,0)),
        INDEX($F$4:$F$124,MATCH(W29,$E$4:$E$124,0)),
        IFERROR(INDEX($F$4:$F$124,MATCH(W29,$E$4:$E$124,1)+1),"")
    ),
    IF(ISNUMBER(MATCH(W29,$G$4:$G$124,0)),
        INDEX($F$4:$F$124,MATCH(W29,$G$4:$G$124,0)),
        IFERROR(INDEX($F$4:$F$124,MATCH(W29,$G$4:$G$124,1)+1),"")
    )
)</f>
        <v/>
      </c>
      <c r="Y29" s="23" t="str">
        <f t="shared" si="2"/>
        <v/>
      </c>
      <c r="Z29" s="23" t="str">
        <f t="shared" si="1"/>
        <v/>
      </c>
    </row>
    <row r="30" spans="1:26" x14ac:dyDescent="0.2">
      <c r="A30" s="12">
        <v>8.3912037037037039E-4</v>
      </c>
      <c r="B30" s="13">
        <v>95</v>
      </c>
      <c r="C30" s="14">
        <v>7.6967592592592593E-4</v>
      </c>
      <c r="E30" s="12">
        <v>2.3726851851851851E-3</v>
      </c>
      <c r="F30" s="13">
        <v>95</v>
      </c>
      <c r="G30" s="14">
        <v>2.1412037037037038E-3</v>
      </c>
      <c r="J30" s="9"/>
      <c r="K30" s="9"/>
      <c r="L30" s="9"/>
      <c r="M30" s="9">
        <f t="shared" si="4"/>
        <v>0</v>
      </c>
      <c r="N30" s="23" t="str">
        <f t="shared" si="0"/>
        <v/>
      </c>
      <c r="O30" s="9"/>
      <c r="P30" s="9"/>
      <c r="Q30" s="9"/>
      <c r="R30" s="9"/>
      <c r="S30" s="9"/>
      <c r="T30" s="11"/>
      <c r="U30" s="23" t="str" cm="1">
        <f t="array" ref="U30">IF(O30="F",
    IF(ISNUMBER(MATCH(T30,$A$4:$A$124,0)),
        INDEX($B$4:$B$124,MATCH(T30,$A$4:$A$124,0)),
        IFERROR(INDEX($B$4:$B$124,MATCH(T30,$A$4:$A$124,1)+1),"")
    ),
    IF(ISNUMBER(MATCH(T30,$C$4:$C$124,0)),
        INDEX($B$4:$B$124,MATCH(T30,$C$4:$C$124,0)),
        IFERROR(INDEX($B$4:$B$124,MATCH(T30,$C$4:$C$124,1)+1),"")
    )
)</f>
        <v/>
      </c>
      <c r="V30" s="9"/>
      <c r="W30" s="11"/>
      <c r="X30" s="23" t="str" cm="1">
        <f t="array" ref="X30">IF(O30="F",
    IF(ISNUMBER(MATCH(W30,$E$4:$E$124,0)),
        INDEX($F$4:$F$124,MATCH(W30,$E$4:$E$124,0)),
        IFERROR(INDEX($F$4:$F$124,MATCH(W30,$E$4:$E$124,1)+1),"")
    ),
    IF(ISNUMBER(MATCH(W30,$G$4:$G$124,0)),
        INDEX($F$4:$F$124,MATCH(W30,$G$4:$G$124,0)),
        IFERROR(INDEX($F$4:$F$124,MATCH(W30,$G$4:$G$124,1)+1),"")
    )
)</f>
        <v/>
      </c>
      <c r="Y30" s="23" t="str">
        <f t="shared" si="2"/>
        <v/>
      </c>
      <c r="Z30" s="23" t="str">
        <f t="shared" si="1"/>
        <v/>
      </c>
    </row>
    <row r="31" spans="1:26" x14ac:dyDescent="0.2">
      <c r="A31" s="12">
        <v>8.4490740740740739E-4</v>
      </c>
      <c r="B31" s="13">
        <v>94</v>
      </c>
      <c r="C31" s="14">
        <v>7.7546296296296293E-4</v>
      </c>
      <c r="E31" s="12">
        <v>2.3842592592592591E-3</v>
      </c>
      <c r="F31" s="13">
        <v>94</v>
      </c>
      <c r="G31" s="14">
        <v>2.1527777777777778E-3</v>
      </c>
      <c r="J31" s="9"/>
      <c r="K31" s="9"/>
      <c r="L31" s="9"/>
      <c r="M31" s="9">
        <f t="shared" si="4"/>
        <v>0</v>
      </c>
      <c r="N31" s="23" t="str">
        <f t="shared" si="0"/>
        <v/>
      </c>
      <c r="O31" s="9"/>
      <c r="P31" s="9"/>
      <c r="Q31" s="9"/>
      <c r="R31" s="9"/>
      <c r="S31" s="9"/>
      <c r="T31" s="11"/>
      <c r="U31" s="23" t="str" cm="1">
        <f t="array" ref="U31">IF(O31="F",
    IF(ISNUMBER(MATCH(T31,$A$4:$A$124,0)),
        INDEX($B$4:$B$124,MATCH(T31,$A$4:$A$124,0)),
        IFERROR(INDEX($B$4:$B$124,MATCH(T31,$A$4:$A$124,1)+1),"")
    ),
    IF(ISNUMBER(MATCH(T31,$C$4:$C$124,0)),
        INDEX($B$4:$B$124,MATCH(T31,$C$4:$C$124,0)),
        IFERROR(INDEX($B$4:$B$124,MATCH(T31,$C$4:$C$124,1)+1),"")
    )
)</f>
        <v/>
      </c>
      <c r="V31" s="9"/>
      <c r="W31" s="11"/>
      <c r="X31" s="23" t="str" cm="1">
        <f t="array" ref="X31">IF(O31="F",
    IF(ISNUMBER(MATCH(W31,$E$4:$E$124,0)),
        INDEX($F$4:$F$124,MATCH(W31,$E$4:$E$124,0)),
        IFERROR(INDEX($F$4:$F$124,MATCH(W31,$E$4:$E$124,1)+1),"")
    ),
    IF(ISNUMBER(MATCH(W31,$G$4:$G$124,0)),
        INDEX($F$4:$F$124,MATCH(W31,$G$4:$G$124,0)),
        IFERROR(INDEX($F$4:$F$124,MATCH(W31,$G$4:$G$124,1)+1),"")
    )
)</f>
        <v/>
      </c>
      <c r="Y31" s="23" t="str">
        <f t="shared" si="2"/>
        <v/>
      </c>
      <c r="Z31" s="23" t="str">
        <f t="shared" si="1"/>
        <v/>
      </c>
    </row>
    <row r="32" spans="1:26" x14ac:dyDescent="0.2">
      <c r="A32" s="12">
        <v>8.5069444444444439E-4</v>
      </c>
      <c r="B32" s="13">
        <v>93</v>
      </c>
      <c r="C32" s="14">
        <v>7.8125000000000004E-4</v>
      </c>
      <c r="E32" s="12">
        <v>2.3958333333333331E-3</v>
      </c>
      <c r="F32" s="13">
        <v>93</v>
      </c>
      <c r="G32" s="14">
        <v>2.1643518518518518E-3</v>
      </c>
      <c r="J32" s="9"/>
      <c r="K32" s="9"/>
      <c r="L32" s="9"/>
      <c r="M32" s="9">
        <f t="shared" si="4"/>
        <v>0</v>
      </c>
      <c r="N32" s="23" t="str">
        <f t="shared" si="0"/>
        <v/>
      </c>
      <c r="O32" s="9"/>
      <c r="P32" s="9"/>
      <c r="Q32" s="9"/>
      <c r="R32" s="9"/>
      <c r="S32" s="9"/>
      <c r="T32" s="11"/>
      <c r="U32" s="23" t="str" cm="1">
        <f t="array" ref="U32">IF(O32="F",
    IF(ISNUMBER(MATCH(T32,$A$4:$A$124,0)),
        INDEX($B$4:$B$124,MATCH(T32,$A$4:$A$124,0)),
        IFERROR(INDEX($B$4:$B$124,MATCH(T32,$A$4:$A$124,1)+1),"")
    ),
    IF(ISNUMBER(MATCH(T32,$C$4:$C$124,0)),
        INDEX($B$4:$B$124,MATCH(T32,$C$4:$C$124,0)),
        IFERROR(INDEX($B$4:$B$124,MATCH(T32,$C$4:$C$124,1)+1),"")
    )
)</f>
        <v/>
      </c>
      <c r="V32" s="9"/>
      <c r="W32" s="11"/>
      <c r="X32" s="23" t="str" cm="1">
        <f t="array" ref="X32">IF(O32="F",
    IF(ISNUMBER(MATCH(W32,$E$4:$E$124,0)),
        INDEX($F$4:$F$124,MATCH(W32,$E$4:$E$124,0)),
        IFERROR(INDEX($F$4:$F$124,MATCH(W32,$E$4:$E$124,1)+1),"")
    ),
    IF(ISNUMBER(MATCH(W32,$G$4:$G$124,0)),
        INDEX($F$4:$F$124,MATCH(W32,$G$4:$G$124,0)),
        IFERROR(INDEX($F$4:$F$124,MATCH(W32,$G$4:$G$124,1)+1),"")
    )
)</f>
        <v/>
      </c>
      <c r="Y32" s="23" t="str">
        <f t="shared" si="2"/>
        <v/>
      </c>
      <c r="Z32" s="23" t="str">
        <f t="shared" si="1"/>
        <v/>
      </c>
    </row>
    <row r="33" spans="1:26" x14ac:dyDescent="0.2">
      <c r="A33" s="12">
        <v>8.564814814814815E-4</v>
      </c>
      <c r="B33" s="13">
        <v>92</v>
      </c>
      <c r="C33" s="14">
        <v>7.8703703703703705E-4</v>
      </c>
      <c r="E33" s="12">
        <v>2.4074074074074076E-3</v>
      </c>
      <c r="F33" s="13">
        <v>92</v>
      </c>
      <c r="G33" s="14">
        <v>2.1759259259259258E-3</v>
      </c>
      <c r="J33" s="9"/>
      <c r="K33" s="9"/>
      <c r="L33" s="9"/>
      <c r="M33" s="9">
        <f t="shared" si="4"/>
        <v>0</v>
      </c>
      <c r="N33" s="23" t="str">
        <f t="shared" si="0"/>
        <v/>
      </c>
      <c r="O33" s="9"/>
      <c r="P33" s="9"/>
      <c r="Q33" s="9"/>
      <c r="R33" s="9"/>
      <c r="S33" s="9"/>
      <c r="T33" s="11"/>
      <c r="U33" s="23" t="str" cm="1">
        <f t="array" ref="U33">IF(O33="F",
    IF(ISNUMBER(MATCH(T33,$A$4:$A$124,0)),
        INDEX($B$4:$B$124,MATCH(T33,$A$4:$A$124,0)),
        IFERROR(INDEX($B$4:$B$124,MATCH(T33,$A$4:$A$124,1)+1),"")
    ),
    IF(ISNUMBER(MATCH(T33,$C$4:$C$124,0)),
        INDEX($B$4:$B$124,MATCH(T33,$C$4:$C$124,0)),
        IFERROR(INDEX($B$4:$B$124,MATCH(T33,$C$4:$C$124,1)+1),"")
    )
)</f>
        <v/>
      </c>
      <c r="V33" s="9"/>
      <c r="W33" s="11"/>
      <c r="X33" s="23" t="str" cm="1">
        <f t="array" ref="X33">IF(O33="F",
    IF(ISNUMBER(MATCH(W33,$E$4:$E$124,0)),
        INDEX($F$4:$F$124,MATCH(W33,$E$4:$E$124,0)),
        IFERROR(INDEX($F$4:$F$124,MATCH(W33,$E$4:$E$124,1)+1),"")
    ),
    IF(ISNUMBER(MATCH(W33,$G$4:$G$124,0)),
        INDEX($F$4:$F$124,MATCH(W33,$G$4:$G$124,0)),
        IFERROR(INDEX($F$4:$F$124,MATCH(W33,$G$4:$G$124,1)+1),"")
    )
)</f>
        <v/>
      </c>
      <c r="Y33" s="23" t="str">
        <f t="shared" si="2"/>
        <v/>
      </c>
      <c r="Z33" s="23" t="str">
        <f t="shared" si="1"/>
        <v/>
      </c>
    </row>
    <row r="34" spans="1:26" x14ac:dyDescent="0.2">
      <c r="A34" s="12">
        <v>8.6226851851851851E-4</v>
      </c>
      <c r="B34" s="13">
        <v>91</v>
      </c>
      <c r="C34" s="14">
        <v>7.9282407407407405E-4</v>
      </c>
      <c r="E34" s="12">
        <v>2.4189814814814816E-3</v>
      </c>
      <c r="F34" s="13">
        <v>91</v>
      </c>
      <c r="G34" s="14">
        <v>2.1875000000000002E-3</v>
      </c>
    </row>
    <row r="35" spans="1:26" x14ac:dyDescent="0.2">
      <c r="A35" s="12">
        <v>8.6805555555555551E-4</v>
      </c>
      <c r="B35" s="13">
        <v>90</v>
      </c>
      <c r="C35" s="14">
        <v>7.9861111111111116E-4</v>
      </c>
      <c r="E35" s="12">
        <v>2.4305555555555556E-3</v>
      </c>
      <c r="F35" s="13">
        <v>90</v>
      </c>
      <c r="G35" s="14">
        <v>2.1990740740740742E-3</v>
      </c>
    </row>
    <row r="36" spans="1:26" x14ac:dyDescent="0.2">
      <c r="A36" s="12">
        <v>8.7384259259259262E-4</v>
      </c>
      <c r="B36" s="13">
        <v>89</v>
      </c>
      <c r="C36" s="14">
        <v>8.0439814814814816E-4</v>
      </c>
      <c r="E36" s="12">
        <v>2.4421296296296296E-3</v>
      </c>
      <c r="F36" s="13">
        <v>89</v>
      </c>
      <c r="G36" s="14">
        <v>2.2106481481481482E-3</v>
      </c>
    </row>
    <row r="37" spans="1:26" x14ac:dyDescent="0.2">
      <c r="A37" s="12">
        <v>8.7962962962962962E-4</v>
      </c>
      <c r="B37" s="13">
        <v>88</v>
      </c>
      <c r="C37" s="14">
        <v>8.1018518518518516E-4</v>
      </c>
      <c r="E37" s="12">
        <v>2.4537037037037036E-3</v>
      </c>
      <c r="F37" s="13">
        <v>88</v>
      </c>
      <c r="G37" s="14">
        <v>2.2222222222222222E-3</v>
      </c>
    </row>
    <row r="38" spans="1:26" x14ac:dyDescent="0.2">
      <c r="A38" s="12">
        <v>8.8541666666666662E-4</v>
      </c>
      <c r="B38" s="13">
        <v>87</v>
      </c>
      <c r="C38" s="14">
        <v>8.1597222222222227E-4</v>
      </c>
      <c r="E38" s="12">
        <v>2.4652777777777776E-3</v>
      </c>
      <c r="F38" s="13">
        <v>87</v>
      </c>
      <c r="G38" s="14">
        <v>2.2337962962962962E-3</v>
      </c>
    </row>
    <row r="39" spans="1:26" x14ac:dyDescent="0.2">
      <c r="A39" s="12">
        <v>8.9120370370370373E-4</v>
      </c>
      <c r="B39" s="13">
        <v>86</v>
      </c>
      <c r="C39" s="14">
        <v>8.2175925925925927E-4</v>
      </c>
      <c r="E39" s="12">
        <v>2.476851851851852E-3</v>
      </c>
      <c r="F39" s="13">
        <v>86</v>
      </c>
      <c r="G39" s="14">
        <v>2.2453703703703702E-3</v>
      </c>
    </row>
    <row r="40" spans="1:26" x14ac:dyDescent="0.2">
      <c r="A40" s="12">
        <v>8.9699074074074073E-4</v>
      </c>
      <c r="B40" s="13">
        <v>85</v>
      </c>
      <c r="C40" s="14">
        <v>8.2754629629629628E-4</v>
      </c>
      <c r="E40" s="12">
        <v>2.488425925925926E-3</v>
      </c>
      <c r="F40" s="13">
        <v>85</v>
      </c>
      <c r="G40" s="14">
        <v>2.2569444444444442E-3</v>
      </c>
    </row>
    <row r="41" spans="1:26" x14ac:dyDescent="0.2">
      <c r="A41" s="12">
        <v>9.0277777777777774E-4</v>
      </c>
      <c r="B41" s="13">
        <v>84</v>
      </c>
      <c r="C41" s="14">
        <v>8.3333333333333339E-4</v>
      </c>
      <c r="E41" s="12">
        <v>2.5000000000000001E-3</v>
      </c>
      <c r="F41" s="13">
        <v>84</v>
      </c>
      <c r="G41" s="14">
        <v>2.2685185185185187E-3</v>
      </c>
    </row>
    <row r="42" spans="1:26" x14ac:dyDescent="0.2">
      <c r="A42" s="12">
        <v>9.0856481481481485E-4</v>
      </c>
      <c r="B42" s="13">
        <v>83</v>
      </c>
      <c r="C42" s="14">
        <v>8.3912037037037039E-4</v>
      </c>
      <c r="E42" s="12">
        <v>2.5115740740740741E-3</v>
      </c>
      <c r="F42" s="13">
        <v>83</v>
      </c>
      <c r="G42" s="14">
        <v>2.2800925925925927E-3</v>
      </c>
    </row>
    <row r="43" spans="1:26" x14ac:dyDescent="0.2">
      <c r="A43" s="12">
        <v>9.1435185185185185E-4</v>
      </c>
      <c r="B43" s="13">
        <v>82</v>
      </c>
      <c r="C43" s="14">
        <v>8.4490740740740739E-4</v>
      </c>
      <c r="E43" s="12">
        <v>2.5231481481481481E-3</v>
      </c>
      <c r="F43" s="13">
        <v>82</v>
      </c>
      <c r="G43" s="14">
        <v>2.2916666666666667E-3</v>
      </c>
    </row>
    <row r="44" spans="1:26" x14ac:dyDescent="0.2">
      <c r="A44" s="12">
        <v>9.2013888888888885E-4</v>
      </c>
      <c r="B44" s="13">
        <v>81</v>
      </c>
      <c r="C44" s="14">
        <v>8.5069444444444439E-4</v>
      </c>
      <c r="E44" s="12">
        <v>2.5347222222222221E-3</v>
      </c>
      <c r="F44" s="13">
        <v>81</v>
      </c>
      <c r="G44" s="14">
        <v>2.3032407407407407E-3</v>
      </c>
    </row>
    <row r="45" spans="1:26" x14ac:dyDescent="0.2">
      <c r="A45" s="12">
        <v>9.2592592592592596E-4</v>
      </c>
      <c r="B45" s="13">
        <v>80</v>
      </c>
      <c r="C45" s="14">
        <v>8.564814814814815E-4</v>
      </c>
      <c r="E45" s="12">
        <v>2.5462962962962965E-3</v>
      </c>
      <c r="F45" s="13">
        <v>80</v>
      </c>
      <c r="G45" s="14">
        <v>2.3148148148148147E-3</v>
      </c>
    </row>
    <row r="46" spans="1:26" x14ac:dyDescent="0.2">
      <c r="A46" s="12">
        <v>9.3171296296296296E-4</v>
      </c>
      <c r="B46" s="13">
        <v>79</v>
      </c>
      <c r="C46" s="14">
        <v>8.6226851851851851E-4</v>
      </c>
      <c r="E46" s="12">
        <v>2.5578703703703705E-3</v>
      </c>
      <c r="F46" s="13">
        <v>79</v>
      </c>
      <c r="G46" s="14">
        <v>2.3263888888888887E-3</v>
      </c>
    </row>
    <row r="47" spans="1:26" x14ac:dyDescent="0.2">
      <c r="A47" s="12">
        <v>9.3749999999999997E-4</v>
      </c>
      <c r="B47" s="13">
        <v>78</v>
      </c>
      <c r="C47" s="14">
        <v>8.6805555555555551E-4</v>
      </c>
      <c r="E47" s="12">
        <v>2.5694444444444445E-3</v>
      </c>
      <c r="F47" s="13">
        <v>78</v>
      </c>
      <c r="G47" s="14">
        <v>2.3379629629629631E-3</v>
      </c>
    </row>
    <row r="48" spans="1:26" x14ac:dyDescent="0.2">
      <c r="A48" s="12">
        <v>9.4328703703703708E-4</v>
      </c>
      <c r="B48" s="13">
        <v>77</v>
      </c>
      <c r="C48" s="14">
        <v>8.7384259259259262E-4</v>
      </c>
      <c r="E48" s="12">
        <v>2.5810185185185185E-3</v>
      </c>
      <c r="F48" s="13">
        <v>77</v>
      </c>
      <c r="G48" s="14">
        <v>2.3495370370370371E-3</v>
      </c>
    </row>
    <row r="49" spans="1:7" x14ac:dyDescent="0.2">
      <c r="A49" s="12">
        <v>9.4907407407407408E-4</v>
      </c>
      <c r="B49" s="13">
        <v>76</v>
      </c>
      <c r="C49" s="14">
        <v>8.7962962962962962E-4</v>
      </c>
      <c r="E49" s="12">
        <v>2.5925925925925925E-3</v>
      </c>
      <c r="F49" s="13">
        <v>76</v>
      </c>
      <c r="G49" s="14">
        <v>2.3611111111111111E-3</v>
      </c>
    </row>
    <row r="50" spans="1:7" x14ac:dyDescent="0.2">
      <c r="A50" s="12">
        <v>9.5486111111111108E-4</v>
      </c>
      <c r="B50" s="13">
        <v>75</v>
      </c>
      <c r="C50" s="14">
        <v>8.8541666666666662E-4</v>
      </c>
      <c r="E50" s="12">
        <v>2.6041666666666665E-3</v>
      </c>
      <c r="F50" s="13">
        <v>75</v>
      </c>
      <c r="G50" s="14">
        <v>2.3726851851851851E-3</v>
      </c>
    </row>
    <row r="51" spans="1:7" x14ac:dyDescent="0.2">
      <c r="A51" s="12">
        <v>9.6064814814814819E-4</v>
      </c>
      <c r="B51" s="13">
        <v>74</v>
      </c>
      <c r="C51" s="14">
        <v>8.9120370370370373E-4</v>
      </c>
      <c r="E51" s="12">
        <v>2.6157407407407405E-3</v>
      </c>
      <c r="F51" s="13">
        <v>74</v>
      </c>
      <c r="G51" s="14">
        <v>2.3842592592592591E-3</v>
      </c>
    </row>
    <row r="52" spans="1:7" x14ac:dyDescent="0.2">
      <c r="A52" s="12">
        <v>9.6643518518518519E-4</v>
      </c>
      <c r="B52" s="13">
        <v>73</v>
      </c>
      <c r="C52" s="14">
        <v>8.9699074074074073E-4</v>
      </c>
      <c r="E52" s="12">
        <v>2.627314814814815E-3</v>
      </c>
      <c r="F52" s="13">
        <v>73</v>
      </c>
      <c r="G52" s="14">
        <v>2.3958333333333331E-3</v>
      </c>
    </row>
    <row r="53" spans="1:7" x14ac:dyDescent="0.2">
      <c r="A53" s="12">
        <v>9.7222222222222219E-4</v>
      </c>
      <c r="B53" s="13">
        <v>72</v>
      </c>
      <c r="C53" s="14">
        <v>9.0277777777777774E-4</v>
      </c>
      <c r="E53" s="12">
        <v>2.638888888888889E-3</v>
      </c>
      <c r="F53" s="13">
        <v>72</v>
      </c>
      <c r="G53" s="14">
        <v>2.4074074074074076E-3</v>
      </c>
    </row>
    <row r="54" spans="1:7" x14ac:dyDescent="0.2">
      <c r="A54" s="12">
        <v>9.780092592592592E-4</v>
      </c>
      <c r="B54" s="13">
        <v>71</v>
      </c>
      <c r="C54" s="14">
        <v>9.0856481481481485E-4</v>
      </c>
      <c r="E54" s="12">
        <v>2.650462962962963E-3</v>
      </c>
      <c r="F54" s="13">
        <v>71</v>
      </c>
      <c r="G54" s="14">
        <v>2.4189814814814816E-3</v>
      </c>
    </row>
    <row r="55" spans="1:7" x14ac:dyDescent="0.2">
      <c r="A55" s="12">
        <v>9.837962962962962E-4</v>
      </c>
      <c r="B55" s="13">
        <v>70</v>
      </c>
      <c r="C55" s="14">
        <v>9.1435185185185185E-4</v>
      </c>
      <c r="E55" s="12">
        <v>2.662037037037037E-3</v>
      </c>
      <c r="F55" s="13">
        <v>70</v>
      </c>
      <c r="G55" s="14">
        <v>2.4305555555555556E-3</v>
      </c>
    </row>
    <row r="56" spans="1:7" x14ac:dyDescent="0.2">
      <c r="A56" s="12">
        <v>9.8958333333333342E-4</v>
      </c>
      <c r="B56" s="13">
        <v>69</v>
      </c>
      <c r="C56" s="14">
        <v>9.2013888888888885E-4</v>
      </c>
      <c r="E56" s="12">
        <v>2.673611111111111E-3</v>
      </c>
      <c r="F56" s="13">
        <v>69</v>
      </c>
      <c r="G56" s="14">
        <v>2.4421296296296296E-3</v>
      </c>
    </row>
    <row r="57" spans="1:7" x14ac:dyDescent="0.2">
      <c r="A57" s="12">
        <v>9.9537037037037042E-4</v>
      </c>
      <c r="B57" s="13">
        <v>68</v>
      </c>
      <c r="C57" s="14">
        <v>9.2592592592592596E-4</v>
      </c>
      <c r="E57" s="12">
        <v>2.685185185185185E-3</v>
      </c>
      <c r="F57" s="13">
        <v>68</v>
      </c>
      <c r="G57" s="14">
        <v>2.4537037037037036E-3</v>
      </c>
    </row>
    <row r="58" spans="1:7" x14ac:dyDescent="0.2">
      <c r="A58" s="12">
        <v>1.0011574074074074E-3</v>
      </c>
      <c r="B58" s="13">
        <v>67</v>
      </c>
      <c r="C58" s="14">
        <v>9.3171296296296296E-4</v>
      </c>
      <c r="E58" s="12">
        <v>2.6967592592592594E-3</v>
      </c>
      <c r="F58" s="13">
        <v>67</v>
      </c>
      <c r="G58" s="14">
        <v>2.4652777777777776E-3</v>
      </c>
    </row>
    <row r="59" spans="1:7" x14ac:dyDescent="0.2">
      <c r="A59" s="12">
        <v>1.0069444444444444E-3</v>
      </c>
      <c r="B59" s="13">
        <v>66</v>
      </c>
      <c r="C59" s="14">
        <v>9.3749999999999997E-4</v>
      </c>
      <c r="E59" s="12">
        <v>2.7083333333333334E-3</v>
      </c>
      <c r="F59" s="13">
        <v>66</v>
      </c>
      <c r="G59" s="14">
        <v>2.476851851851852E-3</v>
      </c>
    </row>
    <row r="60" spans="1:7" x14ac:dyDescent="0.2">
      <c r="A60" s="12">
        <v>1.0127314814814814E-3</v>
      </c>
      <c r="B60" s="13">
        <v>65</v>
      </c>
      <c r="C60" s="14">
        <v>9.4328703703703708E-4</v>
      </c>
      <c r="E60" s="12">
        <v>2.7199074074074074E-3</v>
      </c>
      <c r="F60" s="13">
        <v>65</v>
      </c>
      <c r="G60" s="14">
        <v>2.488425925925926E-3</v>
      </c>
    </row>
    <row r="61" spans="1:7" x14ac:dyDescent="0.2">
      <c r="A61" s="12">
        <v>1.0185185185185184E-3</v>
      </c>
      <c r="B61" s="13">
        <v>64</v>
      </c>
      <c r="C61" s="14">
        <v>9.4907407407407408E-4</v>
      </c>
      <c r="E61" s="12">
        <v>2.7314814814814814E-3</v>
      </c>
      <c r="F61" s="13">
        <v>64</v>
      </c>
      <c r="G61" s="14">
        <v>2.5000000000000001E-3</v>
      </c>
    </row>
    <row r="62" spans="1:7" x14ac:dyDescent="0.2">
      <c r="A62" s="12">
        <v>1.0243055555555556E-3</v>
      </c>
      <c r="B62" s="13">
        <v>63</v>
      </c>
      <c r="C62" s="14">
        <v>9.5486111111111108E-4</v>
      </c>
      <c r="E62" s="12">
        <v>2.7430555555555554E-3</v>
      </c>
      <c r="F62" s="13">
        <v>63</v>
      </c>
      <c r="G62" s="14">
        <v>2.5115740740740741E-3</v>
      </c>
    </row>
    <row r="63" spans="1:7" x14ac:dyDescent="0.2">
      <c r="A63" s="12">
        <v>1.0300925925925926E-3</v>
      </c>
      <c r="B63" s="13">
        <v>62</v>
      </c>
      <c r="C63" s="14">
        <v>9.6064814814814819E-4</v>
      </c>
      <c r="E63" s="12">
        <v>2.7546296296296294E-3</v>
      </c>
      <c r="F63" s="13">
        <v>62</v>
      </c>
      <c r="G63" s="14">
        <v>2.5231481481481481E-3</v>
      </c>
    </row>
    <row r="64" spans="1:7" x14ac:dyDescent="0.2">
      <c r="A64" s="12">
        <v>1.0358796296296297E-3</v>
      </c>
      <c r="B64" s="13">
        <v>61</v>
      </c>
      <c r="C64" s="14">
        <v>9.6643518518518519E-4</v>
      </c>
      <c r="E64" s="12">
        <v>2.7662037037037039E-3</v>
      </c>
      <c r="F64" s="13">
        <v>61</v>
      </c>
      <c r="G64" s="14">
        <v>2.5347222222222221E-3</v>
      </c>
    </row>
    <row r="65" spans="1:7" x14ac:dyDescent="0.2">
      <c r="A65" s="12">
        <v>1.0416666666666667E-3</v>
      </c>
      <c r="B65" s="13">
        <v>60</v>
      </c>
      <c r="C65" s="14">
        <v>9.7222222222222219E-4</v>
      </c>
      <c r="E65" s="12">
        <v>2.7777777777777779E-3</v>
      </c>
      <c r="F65" s="13">
        <v>60</v>
      </c>
      <c r="G65" s="14">
        <v>2.5462962962962965E-3</v>
      </c>
    </row>
    <row r="66" spans="1:7" x14ac:dyDescent="0.2">
      <c r="A66" s="12">
        <v>1.0474537037037037E-3</v>
      </c>
      <c r="B66" s="13">
        <v>59</v>
      </c>
      <c r="C66" s="14">
        <v>9.780092592592592E-4</v>
      </c>
      <c r="E66" s="12">
        <v>2.7893518518518519E-3</v>
      </c>
      <c r="F66" s="13">
        <v>59</v>
      </c>
      <c r="G66" s="14">
        <v>2.5578703703703705E-3</v>
      </c>
    </row>
    <row r="67" spans="1:7" x14ac:dyDescent="0.2">
      <c r="A67" s="12">
        <v>1.0532407407407407E-3</v>
      </c>
      <c r="B67" s="13">
        <v>58</v>
      </c>
      <c r="C67" s="14">
        <v>9.837962962962962E-4</v>
      </c>
      <c r="E67" s="12">
        <v>2.8009259259259259E-3</v>
      </c>
      <c r="F67" s="13">
        <v>58</v>
      </c>
      <c r="G67" s="14">
        <v>2.5694444444444445E-3</v>
      </c>
    </row>
    <row r="68" spans="1:7" x14ac:dyDescent="0.2">
      <c r="A68" s="12">
        <v>1.0590277777777779E-3</v>
      </c>
      <c r="B68" s="13">
        <v>57</v>
      </c>
      <c r="C68" s="14">
        <v>9.8958333333333342E-4</v>
      </c>
      <c r="E68" s="12">
        <v>2.8124999999999999E-3</v>
      </c>
      <c r="F68" s="13">
        <v>57</v>
      </c>
      <c r="G68" s="14">
        <v>2.5810185185185185E-3</v>
      </c>
    </row>
    <row r="69" spans="1:7" x14ac:dyDescent="0.2">
      <c r="A69" s="12">
        <v>1.0648148148148149E-3</v>
      </c>
      <c r="B69" s="13">
        <v>56</v>
      </c>
      <c r="C69" s="14">
        <v>9.9537037037037042E-4</v>
      </c>
      <c r="E69" s="12">
        <v>2.8240740740740739E-3</v>
      </c>
      <c r="F69" s="13">
        <v>56</v>
      </c>
      <c r="G69" s="14">
        <v>2.5925925925925925E-3</v>
      </c>
    </row>
    <row r="70" spans="1:7" x14ac:dyDescent="0.2">
      <c r="A70" s="12">
        <v>1.0706018518518519E-3</v>
      </c>
      <c r="B70" s="13">
        <v>55</v>
      </c>
      <c r="C70" s="14">
        <v>1.0011574074074074E-3</v>
      </c>
      <c r="E70" s="12">
        <v>2.8356481481481483E-3</v>
      </c>
      <c r="F70" s="13">
        <v>55</v>
      </c>
      <c r="G70" s="14">
        <v>2.6041666666666665E-3</v>
      </c>
    </row>
    <row r="71" spans="1:7" x14ac:dyDescent="0.2">
      <c r="A71" s="12">
        <v>1.0763888888888889E-3</v>
      </c>
      <c r="B71" s="13">
        <v>54</v>
      </c>
      <c r="C71" s="14">
        <v>1.0069444444444444E-3</v>
      </c>
      <c r="E71" s="12">
        <v>2.8472222222222223E-3</v>
      </c>
      <c r="F71" s="13">
        <v>54</v>
      </c>
      <c r="G71" s="14">
        <v>2.6157407407407405E-3</v>
      </c>
    </row>
    <row r="72" spans="1:7" x14ac:dyDescent="0.2">
      <c r="A72" s="12">
        <v>1.0821759259259259E-3</v>
      </c>
      <c r="B72" s="13">
        <v>53</v>
      </c>
      <c r="C72" s="14">
        <v>1.0127314814814814E-3</v>
      </c>
      <c r="E72" s="12">
        <v>2.8587962962962963E-3</v>
      </c>
      <c r="F72" s="13">
        <v>53</v>
      </c>
      <c r="G72" s="14">
        <v>2.627314814814815E-3</v>
      </c>
    </row>
    <row r="73" spans="1:7" x14ac:dyDescent="0.2">
      <c r="A73" s="12">
        <v>1.0879629629629629E-3</v>
      </c>
      <c r="B73" s="13">
        <v>52</v>
      </c>
      <c r="C73" s="14">
        <v>1.0185185185185184E-3</v>
      </c>
      <c r="E73" s="12">
        <v>2.8703703703703703E-3</v>
      </c>
      <c r="F73" s="13">
        <v>52</v>
      </c>
      <c r="G73" s="14">
        <v>2.638888888888889E-3</v>
      </c>
    </row>
    <row r="74" spans="1:7" x14ac:dyDescent="0.2">
      <c r="A74" s="12">
        <v>1.0937500000000001E-3</v>
      </c>
      <c r="B74" s="13">
        <v>51</v>
      </c>
      <c r="C74" s="14">
        <v>1.0243055555555556E-3</v>
      </c>
      <c r="E74" s="12">
        <v>2.8819444444444444E-3</v>
      </c>
      <c r="F74" s="13">
        <v>51</v>
      </c>
      <c r="G74" s="14">
        <v>2.650462962962963E-3</v>
      </c>
    </row>
    <row r="75" spans="1:7" x14ac:dyDescent="0.2">
      <c r="A75" s="12">
        <v>1.0995370370370371E-3</v>
      </c>
      <c r="B75" s="13">
        <v>50</v>
      </c>
      <c r="C75" s="14">
        <v>1.0300925925925926E-3</v>
      </c>
      <c r="E75" s="12">
        <v>2.8935185185185184E-3</v>
      </c>
      <c r="F75" s="13">
        <v>50</v>
      </c>
      <c r="G75" s="14">
        <v>2.662037037037037E-3</v>
      </c>
    </row>
    <row r="76" spans="1:7" x14ac:dyDescent="0.2">
      <c r="A76" s="12">
        <v>1.1053240740740741E-3</v>
      </c>
      <c r="B76" s="13">
        <v>49</v>
      </c>
      <c r="C76" s="14">
        <v>1.0358796296296297E-3</v>
      </c>
      <c r="E76" s="12">
        <v>2.9050925925925928E-3</v>
      </c>
      <c r="F76" s="13">
        <v>49</v>
      </c>
      <c r="G76" s="14">
        <v>2.673611111111111E-3</v>
      </c>
    </row>
    <row r="77" spans="1:7" x14ac:dyDescent="0.2">
      <c r="A77" s="12">
        <v>1.1111111111111111E-3</v>
      </c>
      <c r="B77" s="13">
        <v>48</v>
      </c>
      <c r="C77" s="14">
        <v>1.0416666666666667E-3</v>
      </c>
      <c r="E77" s="12">
        <v>2.9166666666666668E-3</v>
      </c>
      <c r="F77" s="13">
        <v>48</v>
      </c>
      <c r="G77" s="14">
        <v>2.685185185185185E-3</v>
      </c>
    </row>
    <row r="78" spans="1:7" x14ac:dyDescent="0.2">
      <c r="A78" s="12">
        <v>1.1168981481481481E-3</v>
      </c>
      <c r="B78" s="13">
        <v>47</v>
      </c>
      <c r="C78" s="14">
        <v>1.0474537037037037E-3</v>
      </c>
      <c r="E78" s="12">
        <v>2.9282407407407408E-3</v>
      </c>
      <c r="F78" s="13">
        <v>47</v>
      </c>
      <c r="G78" s="14">
        <v>2.6967592592592594E-3</v>
      </c>
    </row>
    <row r="79" spans="1:7" x14ac:dyDescent="0.2">
      <c r="A79" s="12">
        <v>1.1226851851851851E-3</v>
      </c>
      <c r="B79" s="13">
        <v>46</v>
      </c>
      <c r="C79" s="14">
        <v>1.0532407407407407E-3</v>
      </c>
      <c r="E79" s="12">
        <v>2.9398148148148148E-3</v>
      </c>
      <c r="F79" s="13">
        <v>46</v>
      </c>
      <c r="G79" s="14">
        <v>2.7083333333333334E-3</v>
      </c>
    </row>
    <row r="80" spans="1:7" x14ac:dyDescent="0.2">
      <c r="A80" s="12">
        <v>1.1284722222222221E-3</v>
      </c>
      <c r="B80" s="13">
        <v>45</v>
      </c>
      <c r="C80" s="14">
        <v>1.0590277777777779E-3</v>
      </c>
      <c r="E80" s="12">
        <v>2.9513888888888888E-3</v>
      </c>
      <c r="F80" s="13">
        <v>45</v>
      </c>
      <c r="G80" s="14">
        <v>2.7199074074074074E-3</v>
      </c>
    </row>
    <row r="81" spans="1:7" x14ac:dyDescent="0.2">
      <c r="A81" s="12">
        <v>1.1342592592592593E-3</v>
      </c>
      <c r="B81" s="13">
        <v>44</v>
      </c>
      <c r="C81" s="14">
        <v>1.0648148148148149E-3</v>
      </c>
      <c r="E81" s="12">
        <v>2.9629629629629628E-3</v>
      </c>
      <c r="F81" s="13">
        <v>44</v>
      </c>
      <c r="G81" s="14">
        <v>2.7314814814814814E-3</v>
      </c>
    </row>
    <row r="82" spans="1:7" x14ac:dyDescent="0.2">
      <c r="A82" s="12">
        <v>1.1400462962962963E-3</v>
      </c>
      <c r="B82" s="13">
        <v>43</v>
      </c>
      <c r="C82" s="14">
        <v>1.0706018518518519E-3</v>
      </c>
      <c r="E82" s="12">
        <v>2.9745370370370373E-3</v>
      </c>
      <c r="F82" s="13">
        <v>43</v>
      </c>
      <c r="G82" s="14">
        <v>2.7430555555555554E-3</v>
      </c>
    </row>
    <row r="83" spans="1:7" x14ac:dyDescent="0.2">
      <c r="A83" s="12">
        <v>1.1458333333333333E-3</v>
      </c>
      <c r="B83" s="13">
        <v>42</v>
      </c>
      <c r="C83" s="14">
        <v>1.0763888888888889E-3</v>
      </c>
      <c r="E83" s="12">
        <v>2.9861111111111113E-3</v>
      </c>
      <c r="F83" s="13">
        <v>42</v>
      </c>
      <c r="G83" s="14">
        <v>2.7546296296296294E-3</v>
      </c>
    </row>
    <row r="84" spans="1:7" x14ac:dyDescent="0.2">
      <c r="A84" s="12">
        <v>1.1516203703703703E-3</v>
      </c>
      <c r="B84" s="13">
        <v>41</v>
      </c>
      <c r="C84" s="14">
        <v>1.0821759259259259E-3</v>
      </c>
      <c r="E84" s="12">
        <v>2.9976851851851853E-3</v>
      </c>
      <c r="F84" s="13">
        <v>41</v>
      </c>
      <c r="G84" s="14">
        <v>2.7662037037037039E-3</v>
      </c>
    </row>
    <row r="85" spans="1:7" x14ac:dyDescent="0.2">
      <c r="A85" s="12">
        <v>1.1574074074074073E-3</v>
      </c>
      <c r="B85" s="13">
        <v>40</v>
      </c>
      <c r="C85" s="14">
        <v>1.0879629629629629E-3</v>
      </c>
      <c r="E85" s="12">
        <v>3.0092592592592593E-3</v>
      </c>
      <c r="F85" s="13">
        <v>40</v>
      </c>
      <c r="G85" s="14">
        <v>2.7777777777777779E-3</v>
      </c>
    </row>
    <row r="86" spans="1:7" x14ac:dyDescent="0.2">
      <c r="A86" s="12">
        <v>1.1631944444444443E-3</v>
      </c>
      <c r="B86" s="13">
        <v>39</v>
      </c>
      <c r="C86" s="14">
        <v>1.0937500000000001E-3</v>
      </c>
      <c r="E86" s="12">
        <v>3.0208333333333333E-3</v>
      </c>
      <c r="F86" s="13">
        <v>39</v>
      </c>
      <c r="G86" s="14">
        <v>2.7893518518518519E-3</v>
      </c>
    </row>
    <row r="87" spans="1:7" x14ac:dyDescent="0.2">
      <c r="A87" s="12">
        <v>1.1689814814814816E-3</v>
      </c>
      <c r="B87" s="13">
        <v>38</v>
      </c>
      <c r="C87" s="14">
        <v>1.0995370370370371E-3</v>
      </c>
      <c r="E87" s="12">
        <v>3.0324074074074073E-3</v>
      </c>
      <c r="F87" s="13">
        <v>38</v>
      </c>
      <c r="G87" s="14">
        <v>2.8009259259259259E-3</v>
      </c>
    </row>
    <row r="88" spans="1:7" x14ac:dyDescent="0.2">
      <c r="A88" s="12">
        <v>1.1747685185185186E-3</v>
      </c>
      <c r="B88" s="13">
        <v>37</v>
      </c>
      <c r="C88" s="14">
        <v>1.1053240740740741E-3</v>
      </c>
      <c r="E88" s="12">
        <v>3.0439814814814813E-3</v>
      </c>
      <c r="F88" s="13">
        <v>37</v>
      </c>
      <c r="G88" s="14">
        <v>2.8124999999999999E-3</v>
      </c>
    </row>
    <row r="89" spans="1:7" x14ac:dyDescent="0.2">
      <c r="A89" s="12">
        <v>1.1805555555555556E-3</v>
      </c>
      <c r="B89" s="13">
        <v>36</v>
      </c>
      <c r="C89" s="14">
        <v>1.1111111111111111E-3</v>
      </c>
      <c r="E89" s="12">
        <v>3.0555555555555557E-3</v>
      </c>
      <c r="F89" s="13">
        <v>36</v>
      </c>
      <c r="G89" s="14">
        <v>2.8240740740740739E-3</v>
      </c>
    </row>
    <row r="90" spans="1:7" x14ac:dyDescent="0.2">
      <c r="A90" s="12">
        <v>1.1863425925925926E-3</v>
      </c>
      <c r="B90" s="13">
        <v>35</v>
      </c>
      <c r="C90" s="14">
        <v>1.1168981481481481E-3</v>
      </c>
      <c r="E90" s="12">
        <v>3.0671296296296297E-3</v>
      </c>
      <c r="F90" s="13">
        <v>35</v>
      </c>
      <c r="G90" s="14">
        <v>2.8356481481481483E-3</v>
      </c>
    </row>
    <row r="91" spans="1:7" x14ac:dyDescent="0.2">
      <c r="A91" s="12">
        <v>1.1921296296296296E-3</v>
      </c>
      <c r="B91" s="13">
        <v>34</v>
      </c>
      <c r="C91" s="14">
        <v>1.1226851851851851E-3</v>
      </c>
      <c r="E91" s="12">
        <v>3.0787037037037037E-3</v>
      </c>
      <c r="F91" s="13">
        <v>34</v>
      </c>
      <c r="G91" s="14">
        <v>2.8472222222222223E-3</v>
      </c>
    </row>
    <row r="92" spans="1:7" x14ac:dyDescent="0.2">
      <c r="A92" s="12">
        <v>1.1979166666666666E-3</v>
      </c>
      <c r="B92" s="13">
        <v>33</v>
      </c>
      <c r="C92" s="14">
        <v>1.1284722222222221E-3</v>
      </c>
      <c r="E92" s="12">
        <v>3.0902777777777777E-3</v>
      </c>
      <c r="F92" s="13">
        <v>33</v>
      </c>
      <c r="G92" s="14">
        <v>2.8587962962962963E-3</v>
      </c>
    </row>
    <row r="93" spans="1:7" x14ac:dyDescent="0.2">
      <c r="A93" s="12">
        <v>1.2037037037037038E-3</v>
      </c>
      <c r="B93" s="13">
        <v>32</v>
      </c>
      <c r="C93" s="14">
        <v>1.1342592592592593E-3</v>
      </c>
      <c r="E93" s="12">
        <v>3.1018518518518517E-3</v>
      </c>
      <c r="F93" s="13">
        <v>32</v>
      </c>
      <c r="G93" s="14">
        <v>2.8703703703703703E-3</v>
      </c>
    </row>
    <row r="94" spans="1:7" x14ac:dyDescent="0.2">
      <c r="A94" s="12">
        <v>1.2094907407407408E-3</v>
      </c>
      <c r="B94" s="13">
        <v>31</v>
      </c>
      <c r="C94" s="14">
        <v>1.1400462962962963E-3</v>
      </c>
      <c r="E94" s="12">
        <v>3.1134259259259257E-3</v>
      </c>
      <c r="F94" s="13">
        <v>31</v>
      </c>
      <c r="G94" s="14">
        <v>2.8819444444444444E-3</v>
      </c>
    </row>
    <row r="95" spans="1:7" x14ac:dyDescent="0.2">
      <c r="A95" s="12">
        <v>1.2152777777777778E-3</v>
      </c>
      <c r="B95" s="13">
        <v>30</v>
      </c>
      <c r="C95" s="14">
        <v>1.1458333333333333E-3</v>
      </c>
      <c r="E95" s="12">
        <v>3.1250000000000002E-3</v>
      </c>
      <c r="F95" s="13">
        <v>30</v>
      </c>
      <c r="G95" s="14">
        <v>2.8935185185185184E-3</v>
      </c>
    </row>
    <row r="96" spans="1:7" x14ac:dyDescent="0.2">
      <c r="A96" s="12">
        <v>1.2210648148148148E-3</v>
      </c>
      <c r="B96" s="13">
        <v>29</v>
      </c>
      <c r="C96" s="14">
        <v>1.1516203703703703E-3</v>
      </c>
      <c r="E96" s="12">
        <v>3.1365740740740742E-3</v>
      </c>
      <c r="F96" s="13">
        <v>29</v>
      </c>
      <c r="G96" s="14">
        <v>2.9050925925925928E-3</v>
      </c>
    </row>
    <row r="97" spans="1:7" x14ac:dyDescent="0.2">
      <c r="A97" s="12">
        <v>1.2268518518518518E-3</v>
      </c>
      <c r="B97" s="13">
        <v>28</v>
      </c>
      <c r="C97" s="14">
        <v>1.1574074074074073E-3</v>
      </c>
      <c r="E97" s="12">
        <v>3.1481481481481482E-3</v>
      </c>
      <c r="F97" s="13">
        <v>28</v>
      </c>
      <c r="G97" s="14">
        <v>2.9166666666666668E-3</v>
      </c>
    </row>
    <row r="98" spans="1:7" x14ac:dyDescent="0.2">
      <c r="A98" s="12">
        <v>1.2326388888888888E-3</v>
      </c>
      <c r="B98" s="13">
        <v>27</v>
      </c>
      <c r="C98" s="14">
        <v>1.1631944444444443E-3</v>
      </c>
      <c r="E98" s="12">
        <v>3.1597222222222222E-3</v>
      </c>
      <c r="F98" s="13">
        <v>27</v>
      </c>
      <c r="G98" s="14">
        <v>2.9282407407407408E-3</v>
      </c>
    </row>
    <row r="99" spans="1:7" x14ac:dyDescent="0.2">
      <c r="A99" s="12">
        <v>1.238425925925926E-3</v>
      </c>
      <c r="B99" s="13">
        <v>26</v>
      </c>
      <c r="C99" s="14">
        <v>1.1689814814814816E-3</v>
      </c>
      <c r="E99" s="12">
        <v>3.1712962962962962E-3</v>
      </c>
      <c r="F99" s="13">
        <v>26</v>
      </c>
      <c r="G99" s="14">
        <v>2.9398148148148148E-3</v>
      </c>
    </row>
    <row r="100" spans="1:7" x14ac:dyDescent="0.2">
      <c r="A100" s="12">
        <v>1.244212962962963E-3</v>
      </c>
      <c r="B100" s="13">
        <v>25</v>
      </c>
      <c r="C100" s="14">
        <v>1.1747685185185186E-3</v>
      </c>
      <c r="E100" s="12">
        <v>3.1828703703703702E-3</v>
      </c>
      <c r="F100" s="13">
        <v>25</v>
      </c>
      <c r="G100" s="14">
        <v>2.9513888888888888E-3</v>
      </c>
    </row>
    <row r="101" spans="1:7" x14ac:dyDescent="0.2">
      <c r="A101" s="12">
        <v>1.25E-3</v>
      </c>
      <c r="B101" s="13">
        <v>24</v>
      </c>
      <c r="C101" s="14">
        <v>1.1805555555555556E-3</v>
      </c>
      <c r="E101" s="12">
        <v>3.1944444444444446E-3</v>
      </c>
      <c r="F101" s="13">
        <v>24</v>
      </c>
      <c r="G101" s="14">
        <v>2.9629629629629628E-3</v>
      </c>
    </row>
    <row r="102" spans="1:7" x14ac:dyDescent="0.2">
      <c r="A102" s="12">
        <v>1.255787037037037E-3</v>
      </c>
      <c r="B102" s="13">
        <v>23</v>
      </c>
      <c r="C102" s="14">
        <v>1.1863425925925926E-3</v>
      </c>
      <c r="E102" s="12">
        <v>3.2060185185185186E-3</v>
      </c>
      <c r="F102" s="13">
        <v>23</v>
      </c>
      <c r="G102" s="14">
        <v>2.9745370370370373E-3</v>
      </c>
    </row>
    <row r="103" spans="1:7" x14ac:dyDescent="0.2">
      <c r="A103" s="12">
        <v>1.261574074074074E-3</v>
      </c>
      <c r="B103" s="13">
        <v>22</v>
      </c>
      <c r="C103" s="14">
        <v>1.1921296296296296E-3</v>
      </c>
      <c r="E103" s="12">
        <v>3.2175925925925926E-3</v>
      </c>
      <c r="F103" s="13">
        <v>22</v>
      </c>
      <c r="G103" s="14">
        <v>2.9861111111111113E-3</v>
      </c>
    </row>
    <row r="104" spans="1:7" x14ac:dyDescent="0.2">
      <c r="A104" s="12">
        <v>1.267361111111111E-3</v>
      </c>
      <c r="B104" s="13">
        <v>21</v>
      </c>
      <c r="C104" s="14">
        <v>1.1979166666666666E-3</v>
      </c>
      <c r="E104" s="12">
        <v>3.2291666666666666E-3</v>
      </c>
      <c r="F104" s="13">
        <v>21</v>
      </c>
      <c r="G104" s="14">
        <v>2.9976851851851853E-3</v>
      </c>
    </row>
    <row r="105" spans="1:7" x14ac:dyDescent="0.2">
      <c r="A105" s="12">
        <v>1.2731481481481483E-3</v>
      </c>
      <c r="B105" s="13">
        <v>20</v>
      </c>
      <c r="C105" s="14">
        <v>1.2037037037037038E-3</v>
      </c>
      <c r="E105" s="12">
        <v>3.2407407407407406E-3</v>
      </c>
      <c r="F105" s="13">
        <v>20</v>
      </c>
      <c r="G105" s="14">
        <v>3.0092592592592593E-3</v>
      </c>
    </row>
    <row r="106" spans="1:7" x14ac:dyDescent="0.2">
      <c r="A106" s="12">
        <v>1.2789351851851853E-3</v>
      </c>
      <c r="B106" s="13">
        <v>19</v>
      </c>
      <c r="C106" s="14">
        <v>1.2094907407407408E-3</v>
      </c>
      <c r="E106" s="12">
        <v>3.2523148148148147E-3</v>
      </c>
      <c r="F106" s="13">
        <v>19</v>
      </c>
      <c r="G106" s="14">
        <v>3.0208333333333333E-3</v>
      </c>
    </row>
    <row r="107" spans="1:7" x14ac:dyDescent="0.2">
      <c r="A107" s="12">
        <v>1.2847222222222223E-3</v>
      </c>
      <c r="B107" s="13">
        <v>18</v>
      </c>
      <c r="C107" s="14">
        <v>1.2152777777777778E-3</v>
      </c>
      <c r="E107" s="12">
        <v>3.2638888888888891E-3</v>
      </c>
      <c r="F107" s="13">
        <v>18</v>
      </c>
      <c r="G107" s="14">
        <v>3.0324074074074073E-3</v>
      </c>
    </row>
    <row r="108" spans="1:7" x14ac:dyDescent="0.2">
      <c r="A108" s="12">
        <v>1.2905092592592593E-3</v>
      </c>
      <c r="B108" s="13">
        <v>17</v>
      </c>
      <c r="C108" s="14">
        <v>1.2210648148148148E-3</v>
      </c>
      <c r="E108" s="12">
        <v>3.2754629629629631E-3</v>
      </c>
      <c r="F108" s="13">
        <v>17</v>
      </c>
      <c r="G108" s="14">
        <v>3.0439814814814813E-3</v>
      </c>
    </row>
    <row r="109" spans="1:7" x14ac:dyDescent="0.2">
      <c r="A109" s="12">
        <v>1.2962962962962963E-3</v>
      </c>
      <c r="B109" s="13">
        <v>16</v>
      </c>
      <c r="C109" s="14">
        <v>1.2268518518518518E-3</v>
      </c>
      <c r="E109" s="12">
        <v>3.2870370370370371E-3</v>
      </c>
      <c r="F109" s="13">
        <v>16</v>
      </c>
      <c r="G109" s="14">
        <v>3.0555555555555557E-3</v>
      </c>
    </row>
    <row r="110" spans="1:7" x14ac:dyDescent="0.2">
      <c r="A110" s="12">
        <v>1.3020833333333333E-3</v>
      </c>
      <c r="B110" s="13">
        <v>15</v>
      </c>
      <c r="C110" s="14">
        <v>1.2326388888888888E-3</v>
      </c>
      <c r="E110" s="12">
        <v>3.2986111111111111E-3</v>
      </c>
      <c r="F110" s="13">
        <v>15</v>
      </c>
      <c r="G110" s="14">
        <v>3.0671296296296297E-3</v>
      </c>
    </row>
    <row r="111" spans="1:7" x14ac:dyDescent="0.2">
      <c r="A111" s="12">
        <v>1.3078703703703703E-3</v>
      </c>
      <c r="B111" s="13">
        <v>14</v>
      </c>
      <c r="C111" s="14">
        <v>1.238425925925926E-3</v>
      </c>
      <c r="E111" s="12">
        <v>3.3101851851851851E-3</v>
      </c>
      <c r="F111" s="13">
        <v>14</v>
      </c>
      <c r="G111" s="14">
        <v>3.0787037037037037E-3</v>
      </c>
    </row>
    <row r="112" spans="1:7" x14ac:dyDescent="0.2">
      <c r="A112" s="12">
        <v>1.3136574074074075E-3</v>
      </c>
      <c r="B112" s="13">
        <v>13</v>
      </c>
      <c r="C112" s="14">
        <v>1.244212962962963E-3</v>
      </c>
      <c r="E112" s="12">
        <v>3.3217592592592591E-3</v>
      </c>
      <c r="F112" s="13">
        <v>13</v>
      </c>
      <c r="G112" s="14">
        <v>3.0902777777777777E-3</v>
      </c>
    </row>
    <row r="113" spans="1:7" x14ac:dyDescent="0.2">
      <c r="A113" s="12">
        <v>1.3194444444444445E-3</v>
      </c>
      <c r="B113" s="13">
        <v>12</v>
      </c>
      <c r="C113" s="14">
        <v>1.25E-3</v>
      </c>
      <c r="E113" s="12">
        <v>3.3333333333333335E-3</v>
      </c>
      <c r="F113" s="13">
        <v>12</v>
      </c>
      <c r="G113" s="14">
        <v>3.1018518518518517E-3</v>
      </c>
    </row>
    <row r="114" spans="1:7" x14ac:dyDescent="0.2">
      <c r="A114" s="12">
        <v>1.3252314814814815E-3</v>
      </c>
      <c r="B114" s="13">
        <v>11</v>
      </c>
      <c r="C114" s="14">
        <v>1.255787037037037E-3</v>
      </c>
      <c r="E114" s="12">
        <v>3.3449074074074076E-3</v>
      </c>
      <c r="F114" s="13">
        <v>11</v>
      </c>
      <c r="G114" s="14">
        <v>3.1134259259259257E-3</v>
      </c>
    </row>
    <row r="115" spans="1:7" x14ac:dyDescent="0.2">
      <c r="A115" s="12">
        <v>1.3310185185185185E-3</v>
      </c>
      <c r="B115" s="13">
        <v>10</v>
      </c>
      <c r="C115" s="14">
        <v>1.261574074074074E-3</v>
      </c>
      <c r="E115" s="12">
        <v>3.3564814814814816E-3</v>
      </c>
      <c r="F115" s="13">
        <v>10</v>
      </c>
      <c r="G115" s="14">
        <v>3.1250000000000002E-3</v>
      </c>
    </row>
    <row r="116" spans="1:7" x14ac:dyDescent="0.2">
      <c r="A116" s="12">
        <v>1.3368055555555555E-3</v>
      </c>
      <c r="B116" s="13">
        <v>9</v>
      </c>
      <c r="C116" s="14">
        <v>1.267361111111111E-3</v>
      </c>
      <c r="E116" s="12">
        <v>3.3680555555555556E-3</v>
      </c>
      <c r="F116" s="13">
        <v>9</v>
      </c>
      <c r="G116" s="14">
        <v>3.1365740740740742E-3</v>
      </c>
    </row>
    <row r="117" spans="1:7" x14ac:dyDescent="0.2">
      <c r="A117" s="12">
        <v>1.3425925925925925E-3</v>
      </c>
      <c r="B117" s="13">
        <v>8</v>
      </c>
      <c r="C117" s="14">
        <v>1.2731481481481483E-3</v>
      </c>
      <c r="E117" s="12">
        <v>3.3796296296296296E-3</v>
      </c>
      <c r="F117" s="13">
        <v>8</v>
      </c>
      <c r="G117" s="14">
        <v>3.1481481481481482E-3</v>
      </c>
    </row>
    <row r="118" spans="1:7" x14ac:dyDescent="0.2">
      <c r="A118" s="12">
        <v>1.3483796296296297E-3</v>
      </c>
      <c r="B118" s="13">
        <v>7</v>
      </c>
      <c r="C118" s="14">
        <v>1.2789351851851853E-3</v>
      </c>
      <c r="E118" s="12">
        <v>3.3912037037037036E-3</v>
      </c>
      <c r="F118" s="13">
        <v>7</v>
      </c>
      <c r="G118" s="14">
        <v>3.1597222222222222E-3</v>
      </c>
    </row>
    <row r="119" spans="1:7" x14ac:dyDescent="0.2">
      <c r="A119" s="12">
        <v>1.3541666666666667E-3</v>
      </c>
      <c r="B119" s="13">
        <v>6</v>
      </c>
      <c r="C119" s="14">
        <v>1.2847222222222223E-3</v>
      </c>
      <c r="E119" s="12">
        <v>3.4027777777777776E-3</v>
      </c>
      <c r="F119" s="13">
        <v>6</v>
      </c>
      <c r="G119" s="14">
        <v>3.1712962962962962E-3</v>
      </c>
    </row>
    <row r="120" spans="1:7" x14ac:dyDescent="0.2">
      <c r="A120" s="12">
        <v>1.3599537037037037E-3</v>
      </c>
      <c r="B120" s="13">
        <v>5</v>
      </c>
      <c r="C120" s="14">
        <v>1.2905092592592593E-3</v>
      </c>
      <c r="E120" s="12">
        <v>3.414351851851852E-3</v>
      </c>
      <c r="F120" s="13">
        <v>5</v>
      </c>
      <c r="G120" s="14">
        <v>3.1828703703703702E-3</v>
      </c>
    </row>
    <row r="121" spans="1:7" x14ac:dyDescent="0.2">
      <c r="A121" s="12">
        <v>1.3657407407407407E-3</v>
      </c>
      <c r="B121" s="13">
        <v>4</v>
      </c>
      <c r="C121" s="14">
        <v>1.2962962962962963E-3</v>
      </c>
      <c r="E121" s="12">
        <v>3.425925925925926E-3</v>
      </c>
      <c r="F121" s="13">
        <v>4</v>
      </c>
      <c r="G121" s="14">
        <v>3.1944444444444446E-3</v>
      </c>
    </row>
    <row r="122" spans="1:7" x14ac:dyDescent="0.2">
      <c r="A122" s="12">
        <v>1.3715277777777777E-3</v>
      </c>
      <c r="B122" s="13">
        <v>3</v>
      </c>
      <c r="C122" s="14">
        <v>1.3020833333333333E-3</v>
      </c>
      <c r="E122" s="12">
        <v>3.4375E-3</v>
      </c>
      <c r="F122" s="13">
        <v>3</v>
      </c>
      <c r="G122" s="14">
        <v>3.2060185185185186E-3</v>
      </c>
    </row>
    <row r="123" spans="1:7" x14ac:dyDescent="0.2">
      <c r="A123" s="12">
        <v>1.3773148148148147E-3</v>
      </c>
      <c r="B123" s="13">
        <v>2</v>
      </c>
      <c r="C123" s="14">
        <v>1.3078703703703703E-3</v>
      </c>
      <c r="E123" s="12">
        <v>3.449074074074074E-3</v>
      </c>
      <c r="F123" s="13">
        <v>2</v>
      </c>
      <c r="G123" s="14">
        <v>3.2175925925925926E-3</v>
      </c>
    </row>
    <row r="124" spans="1:7" ht="16" thickBot="1" x14ac:dyDescent="0.25">
      <c r="A124" s="19">
        <v>1.3831018518518519E-3</v>
      </c>
      <c r="B124" s="20">
        <v>1</v>
      </c>
      <c r="C124" s="21">
        <v>1.3136574074074075E-3</v>
      </c>
      <c r="E124" s="19">
        <v>3.460648148148148E-3</v>
      </c>
      <c r="F124" s="20">
        <v>1</v>
      </c>
      <c r="G124" s="21">
        <v>3.2291666666666666E-3</v>
      </c>
    </row>
    <row r="125" spans="1:7" x14ac:dyDescent="0.2">
      <c r="A125" s="22"/>
      <c r="E125" s="22"/>
    </row>
  </sheetData>
  <sheetProtection sheet="1" objects="1" scenarios="1" selectLockedCells="1"/>
  <mergeCells count="14">
    <mergeCell ref="A2:C2"/>
    <mergeCell ref="E2:G2"/>
    <mergeCell ref="J2:J3"/>
    <mergeCell ref="K2:K3"/>
    <mergeCell ref="L2:L3"/>
    <mergeCell ref="Q2:Q3"/>
    <mergeCell ref="R2:R3"/>
    <mergeCell ref="S2:S3"/>
    <mergeCell ref="Z2:Z3"/>
    <mergeCell ref="J1:Z1"/>
    <mergeCell ref="M2:M3"/>
    <mergeCell ref="N2:N3"/>
    <mergeCell ref="O2:O3"/>
    <mergeCell ref="P2:P3"/>
  </mergeCells>
  <dataValidations count="4">
    <dataValidation type="list" allowBlank="1" showInputMessage="1" showErrorMessage="1" sqref="R4:R33" xr:uid="{33C26159-F03E-C040-950B-D5709E1B2D2D}">
      <formula1>"Pôle Bordeaux, Pôle Aix en Provence, Pôle Font-Romeu, CAN Perpignan, CAN VGA, CAN RMA, CAT Noyon"</formula1>
    </dataValidation>
    <dataValidation type="list" allowBlank="1" showInputMessage="1" showErrorMessage="1" sqref="O4:O33" xr:uid="{E3D11876-0FCD-5B40-A74A-C8DA0F32574B}">
      <formula1>"F,H"</formula1>
    </dataValidation>
    <dataValidation type="list" allowBlank="1" showInputMessage="1" showErrorMessage="1" sqref="P34:P1048576 P1 O2" xr:uid="{64310E70-2492-BF43-ABE1-2B729B28732D}">
      <formula1>"Femme,Homme"</formula1>
    </dataValidation>
    <dataValidation type="list" allowBlank="1" showInputMessage="1" showErrorMessage="1" sqref="P4:P33" xr:uid="{15FD0607-41F0-C341-825F-D87E5DD52C38}">
      <formula1>Liste_Clubs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ACE421-82FA-5E4D-AB15-0E85F8EB9996}">
  <dimension ref="A1:A69"/>
  <sheetViews>
    <sheetView workbookViewId="0">
      <selection sqref="A1:A69"/>
    </sheetView>
  </sheetViews>
  <sheetFormatPr baseColWidth="10" defaultRowHeight="15" x14ac:dyDescent="0.2"/>
  <cols>
    <col min="1" max="1" width="51.83203125" bestFit="1" customWidth="1"/>
  </cols>
  <sheetData>
    <row r="1" spans="1:1" x14ac:dyDescent="0.2">
      <c r="A1" t="s">
        <v>20</v>
      </c>
    </row>
    <row r="2" spans="1:1" x14ac:dyDescent="0.2">
      <c r="A2" t="s">
        <v>21</v>
      </c>
    </row>
    <row r="3" spans="1:1" x14ac:dyDescent="0.2">
      <c r="A3" t="s">
        <v>22</v>
      </c>
    </row>
    <row r="4" spans="1:1" x14ac:dyDescent="0.2">
      <c r="A4" t="s">
        <v>23</v>
      </c>
    </row>
    <row r="5" spans="1:1" x14ac:dyDescent="0.2">
      <c r="A5" t="s">
        <v>24</v>
      </c>
    </row>
    <row r="6" spans="1:1" x14ac:dyDescent="0.2">
      <c r="A6" t="s">
        <v>25</v>
      </c>
    </row>
    <row r="7" spans="1:1" x14ac:dyDescent="0.2">
      <c r="A7" t="s">
        <v>26</v>
      </c>
    </row>
    <row r="8" spans="1:1" x14ac:dyDescent="0.2">
      <c r="A8" t="s">
        <v>27</v>
      </c>
    </row>
    <row r="9" spans="1:1" x14ac:dyDescent="0.2">
      <c r="A9" t="s">
        <v>28</v>
      </c>
    </row>
    <row r="10" spans="1:1" x14ac:dyDescent="0.2">
      <c r="A10" t="s">
        <v>29</v>
      </c>
    </row>
    <row r="11" spans="1:1" x14ac:dyDescent="0.2">
      <c r="A11" t="s">
        <v>30</v>
      </c>
    </row>
    <row r="12" spans="1:1" x14ac:dyDescent="0.2">
      <c r="A12" t="s">
        <v>31</v>
      </c>
    </row>
    <row r="13" spans="1:1" x14ac:dyDescent="0.2">
      <c r="A13" t="s">
        <v>32</v>
      </c>
    </row>
    <row r="14" spans="1:1" x14ac:dyDescent="0.2">
      <c r="A14" t="s">
        <v>33</v>
      </c>
    </row>
    <row r="15" spans="1:1" x14ac:dyDescent="0.2">
      <c r="A15" t="s">
        <v>34</v>
      </c>
    </row>
    <row r="16" spans="1:1" x14ac:dyDescent="0.2">
      <c r="A16" t="s">
        <v>35</v>
      </c>
    </row>
    <row r="17" spans="1:1" x14ac:dyDescent="0.2">
      <c r="A17" t="s">
        <v>36</v>
      </c>
    </row>
    <row r="18" spans="1:1" x14ac:dyDescent="0.2">
      <c r="A18" t="s">
        <v>37</v>
      </c>
    </row>
    <row r="19" spans="1:1" x14ac:dyDescent="0.2">
      <c r="A19" t="s">
        <v>38</v>
      </c>
    </row>
    <row r="20" spans="1:1" x14ac:dyDescent="0.2">
      <c r="A20" t="s">
        <v>39</v>
      </c>
    </row>
    <row r="21" spans="1:1" x14ac:dyDescent="0.2">
      <c r="A21" t="s">
        <v>40</v>
      </c>
    </row>
    <row r="22" spans="1:1" x14ac:dyDescent="0.2">
      <c r="A22" t="s">
        <v>41</v>
      </c>
    </row>
    <row r="23" spans="1:1" x14ac:dyDescent="0.2">
      <c r="A23" t="s">
        <v>42</v>
      </c>
    </row>
    <row r="24" spans="1:1" x14ac:dyDescent="0.2">
      <c r="A24" t="s">
        <v>43</v>
      </c>
    </row>
    <row r="25" spans="1:1" x14ac:dyDescent="0.2">
      <c r="A25" t="s">
        <v>44</v>
      </c>
    </row>
    <row r="26" spans="1:1" x14ac:dyDescent="0.2">
      <c r="A26" t="s">
        <v>45</v>
      </c>
    </row>
    <row r="27" spans="1:1" x14ac:dyDescent="0.2">
      <c r="A27" t="s">
        <v>46</v>
      </c>
    </row>
    <row r="28" spans="1:1" x14ac:dyDescent="0.2">
      <c r="A28" t="s">
        <v>47</v>
      </c>
    </row>
    <row r="29" spans="1:1" x14ac:dyDescent="0.2">
      <c r="A29" t="s">
        <v>48</v>
      </c>
    </row>
    <row r="30" spans="1:1" x14ac:dyDescent="0.2">
      <c r="A30" t="s">
        <v>49</v>
      </c>
    </row>
    <row r="31" spans="1:1" x14ac:dyDescent="0.2">
      <c r="A31" t="s">
        <v>50</v>
      </c>
    </row>
    <row r="32" spans="1:1" x14ac:dyDescent="0.2">
      <c r="A32" t="s">
        <v>51</v>
      </c>
    </row>
    <row r="33" spans="1:1" x14ac:dyDescent="0.2">
      <c r="A33" t="s">
        <v>52</v>
      </c>
    </row>
    <row r="34" spans="1:1" x14ac:dyDescent="0.2">
      <c r="A34" t="s">
        <v>53</v>
      </c>
    </row>
    <row r="35" spans="1:1" x14ac:dyDescent="0.2">
      <c r="A35" t="s">
        <v>54</v>
      </c>
    </row>
    <row r="36" spans="1:1" x14ac:dyDescent="0.2">
      <c r="A36" t="s">
        <v>55</v>
      </c>
    </row>
    <row r="37" spans="1:1" x14ac:dyDescent="0.2">
      <c r="A37" t="s">
        <v>56</v>
      </c>
    </row>
    <row r="38" spans="1:1" x14ac:dyDescent="0.2">
      <c r="A38" t="s">
        <v>57</v>
      </c>
    </row>
    <row r="39" spans="1:1" x14ac:dyDescent="0.2">
      <c r="A39" t="s">
        <v>58</v>
      </c>
    </row>
    <row r="40" spans="1:1" x14ac:dyDescent="0.2">
      <c r="A40" t="s">
        <v>59</v>
      </c>
    </row>
    <row r="41" spans="1:1" x14ac:dyDescent="0.2">
      <c r="A41" t="s">
        <v>60</v>
      </c>
    </row>
    <row r="42" spans="1:1" x14ac:dyDescent="0.2">
      <c r="A42" t="s">
        <v>61</v>
      </c>
    </row>
    <row r="43" spans="1:1" x14ac:dyDescent="0.2">
      <c r="A43" t="s">
        <v>62</v>
      </c>
    </row>
    <row r="44" spans="1:1" x14ac:dyDescent="0.2">
      <c r="A44" t="s">
        <v>63</v>
      </c>
    </row>
    <row r="45" spans="1:1" x14ac:dyDescent="0.2">
      <c r="A45" t="s">
        <v>64</v>
      </c>
    </row>
    <row r="46" spans="1:1" x14ac:dyDescent="0.2">
      <c r="A46" t="s">
        <v>65</v>
      </c>
    </row>
    <row r="47" spans="1:1" x14ac:dyDescent="0.2">
      <c r="A47" t="s">
        <v>66</v>
      </c>
    </row>
    <row r="48" spans="1:1" x14ac:dyDescent="0.2">
      <c r="A48" t="s">
        <v>67</v>
      </c>
    </row>
    <row r="49" spans="1:1" x14ac:dyDescent="0.2">
      <c r="A49" t="s">
        <v>68</v>
      </c>
    </row>
    <row r="50" spans="1:1" x14ac:dyDescent="0.2">
      <c r="A50" t="s">
        <v>69</v>
      </c>
    </row>
    <row r="51" spans="1:1" x14ac:dyDescent="0.2">
      <c r="A51" t="s">
        <v>70</v>
      </c>
    </row>
    <row r="52" spans="1:1" x14ac:dyDescent="0.2">
      <c r="A52" t="s">
        <v>71</v>
      </c>
    </row>
    <row r="53" spans="1:1" x14ac:dyDescent="0.2">
      <c r="A53" t="s">
        <v>72</v>
      </c>
    </row>
    <row r="54" spans="1:1" x14ac:dyDescent="0.2">
      <c r="A54" t="s">
        <v>73</v>
      </c>
    </row>
    <row r="55" spans="1:1" x14ac:dyDescent="0.2">
      <c r="A55" t="s">
        <v>74</v>
      </c>
    </row>
    <row r="56" spans="1:1" x14ac:dyDescent="0.2">
      <c r="A56" t="s">
        <v>75</v>
      </c>
    </row>
    <row r="57" spans="1:1" x14ac:dyDescent="0.2">
      <c r="A57" t="s">
        <v>76</v>
      </c>
    </row>
    <row r="58" spans="1:1" x14ac:dyDescent="0.2">
      <c r="A58" t="s">
        <v>77</v>
      </c>
    </row>
    <row r="59" spans="1:1" x14ac:dyDescent="0.2">
      <c r="A59" t="s">
        <v>78</v>
      </c>
    </row>
    <row r="60" spans="1:1" x14ac:dyDescent="0.2">
      <c r="A60" t="s">
        <v>79</v>
      </c>
    </row>
    <row r="61" spans="1:1" x14ac:dyDescent="0.2">
      <c r="A61" t="s">
        <v>80</v>
      </c>
    </row>
    <row r="62" spans="1:1" x14ac:dyDescent="0.2">
      <c r="A62" t="s">
        <v>81</v>
      </c>
    </row>
    <row r="63" spans="1:1" x14ac:dyDescent="0.2">
      <c r="A63" t="s">
        <v>82</v>
      </c>
    </row>
    <row r="64" spans="1:1" x14ac:dyDescent="0.2">
      <c r="A64" t="s">
        <v>83</v>
      </c>
    </row>
    <row r="65" spans="1:1" x14ac:dyDescent="0.2">
      <c r="A65" t="s">
        <v>84</v>
      </c>
    </row>
    <row r="66" spans="1:1" x14ac:dyDescent="0.2">
      <c r="A66" t="s">
        <v>85</v>
      </c>
    </row>
    <row r="67" spans="1:1" x14ac:dyDescent="0.2">
      <c r="A67" t="s">
        <v>86</v>
      </c>
    </row>
    <row r="68" spans="1:1" x14ac:dyDescent="0.2">
      <c r="A68" t="s">
        <v>87</v>
      </c>
    </row>
    <row r="69" spans="1:1" x14ac:dyDescent="0.2">
      <c r="A69" t="s">
        <v>88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1</vt:i4>
      </vt:variant>
    </vt:vector>
  </HeadingPairs>
  <TitlesOfParts>
    <vt:vector size="3" baseType="lpstr">
      <vt:lpstr>Notation</vt:lpstr>
      <vt:lpstr>Liste club</vt:lpstr>
      <vt:lpstr>Liste_Clubs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Frédéric Frontier</dc:creator>
  <cp:lastModifiedBy>BERROU Jean-Maxence</cp:lastModifiedBy>
  <dcterms:created xsi:type="dcterms:W3CDTF">2015-06-05T18:19:34Z</dcterms:created>
  <dcterms:modified xsi:type="dcterms:W3CDTF">2025-12-10T09:38:51Z</dcterms:modified>
</cp:coreProperties>
</file>