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91fd69a748897e9/Documents/Sport/Laser Run/LRRP/2025-2026/20260524_Finale Régionale Rambouillet/"/>
    </mc:Choice>
  </mc:AlternateContent>
  <xr:revisionPtr revIDLastSave="459" documentId="8_{97C15026-E5AC-475B-8DEB-5A7B12744688}" xr6:coauthVersionLast="47" xr6:coauthVersionMax="47" xr10:uidLastSave="{E3070F7D-64E5-4A6B-8BDF-056CDFE8BA3A}"/>
  <workbookProtection workbookAlgorithmName="SHA-512" workbookHashValue="IavtdA5U28atpxlpHDTRJq4RGr/eK/O6Ad1RBMdyayZvBHQPbAmDv2/qXEzZqEBXdHq+PgCzO5AIzhI4xtqr7A==" workbookSaltValue="vDdcziHduHYaliDeoKnMtA==" workbookSpinCount="100000" lockStructure="1"/>
  <bookViews>
    <workbookView xWindow="-120" yWindow="-120" windowWidth="29040" windowHeight="15720" xr2:uid="{82A1EB46-9F83-44C8-AF1A-534094CAAB9B}"/>
  </bookViews>
  <sheets>
    <sheet name="Engagements" sheetId="1" r:id="rId1"/>
    <sheet name="Parametres" sheetId="2" state="veryHidden" r:id="rId2"/>
  </sheets>
  <definedNames>
    <definedName name="ListeConcours">TableConcours[Concours]</definedName>
    <definedName name="ListeEpreuves">TableEpreuves[Epreuves]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6" i="1" l="1" a="1"/>
  <c r="M16" i="1" s="1"/>
  <c r="R37" i="1" s="1"/>
  <c r="M17" i="1" a="1"/>
  <c r="M17" i="1" s="1"/>
  <c r="M18" i="1" a="1"/>
  <c r="M18" i="1" s="1"/>
  <c r="M19" i="1" a="1"/>
  <c r="M19" i="1" s="1"/>
  <c r="M20" i="1" a="1"/>
  <c r="M20" i="1"/>
  <c r="M21" i="1" a="1"/>
  <c r="M21" i="1" s="1"/>
  <c r="M22" i="1" a="1"/>
  <c r="M22" i="1"/>
  <c r="M23" i="1" a="1"/>
  <c r="M23" i="1" s="1"/>
  <c r="M24" i="1" a="1"/>
  <c r="M24" i="1" s="1"/>
  <c r="M25" i="1" a="1"/>
  <c r="M25" i="1" s="1"/>
  <c r="M26" i="1" a="1"/>
  <c r="M26" i="1"/>
  <c r="M27" i="1" a="1"/>
  <c r="M27" i="1" s="1"/>
  <c r="M28" i="1" a="1"/>
  <c r="M28" i="1"/>
  <c r="M29" i="1" a="1"/>
  <c r="M29" i="1" s="1"/>
  <c r="M30" i="1" a="1"/>
  <c r="M30" i="1" s="1"/>
  <c r="M31" i="1" a="1"/>
  <c r="M31" i="1" s="1"/>
  <c r="M32" i="1" a="1"/>
  <c r="M32" i="1"/>
  <c r="M33" i="1" a="1"/>
  <c r="M33" i="1" s="1"/>
  <c r="M34" i="1" a="1"/>
  <c r="M34" i="1" s="1"/>
  <c r="M35" i="1" a="1"/>
  <c r="M35" i="1" s="1"/>
  <c r="M36" i="1" a="1"/>
  <c r="M36" i="1" s="1"/>
  <c r="M37" i="1" a="1"/>
  <c r="M37" i="1" s="1"/>
  <c r="M38" i="1" a="1"/>
  <c r="M38" i="1" s="1"/>
  <c r="M39" i="1" a="1"/>
  <c r="M39" i="1" s="1"/>
  <c r="M40" i="1" a="1"/>
  <c r="M40" i="1" s="1"/>
  <c r="M15" i="1" a="1"/>
  <c r="M15" i="1" s="1"/>
  <c r="E16" i="1" a="1"/>
  <c r="E16" i="1" s="1"/>
  <c r="E17" i="1" a="1"/>
  <c r="E17" i="1" s="1"/>
  <c r="E18" i="1" a="1"/>
  <c r="E18" i="1" s="1"/>
  <c r="E19" i="1" a="1"/>
  <c r="E19" i="1" s="1"/>
  <c r="E20" i="1" a="1"/>
  <c r="E20" i="1" s="1"/>
  <c r="E21" i="1" a="1"/>
  <c r="E21" i="1"/>
  <c r="E22" i="1" a="1"/>
  <c r="E22" i="1" s="1"/>
  <c r="E23" i="1" a="1"/>
  <c r="E23" i="1" s="1"/>
  <c r="E24" i="1" a="1"/>
  <c r="E24" i="1" s="1"/>
  <c r="E25" i="1" a="1"/>
  <c r="E25" i="1" s="1"/>
  <c r="E26" i="1" a="1"/>
  <c r="E26" i="1" s="1"/>
  <c r="E27" i="1" a="1"/>
  <c r="E27" i="1"/>
  <c r="E28" i="1" a="1"/>
  <c r="E28" i="1" s="1"/>
  <c r="E29" i="1" a="1"/>
  <c r="E29" i="1" s="1"/>
  <c r="E30" i="1" a="1"/>
  <c r="E30" i="1" s="1"/>
  <c r="E31" i="1" a="1"/>
  <c r="E31" i="1" s="1"/>
  <c r="E32" i="1" a="1"/>
  <c r="E32" i="1" s="1"/>
  <c r="E33" i="1" a="1"/>
  <c r="E33" i="1" s="1"/>
  <c r="E34" i="1" a="1"/>
  <c r="E34" i="1" s="1"/>
  <c r="E35" i="1" a="1"/>
  <c r="E35" i="1" s="1"/>
  <c r="E36" i="1" a="1"/>
  <c r="E36" i="1" s="1"/>
  <c r="E37" i="1" a="1"/>
  <c r="E37" i="1" s="1"/>
  <c r="E38" i="1" a="1"/>
  <c r="E38" i="1" s="1"/>
  <c r="E39" i="1" a="1"/>
  <c r="E39" i="1" s="1"/>
  <c r="E40" i="1" a="1"/>
  <c r="E40" i="1" s="1"/>
  <c r="E15" i="1" a="1"/>
  <c r="E15" i="1" s="1"/>
  <c r="R38" i="1" l="1"/>
  <c r="R17" i="1"/>
  <c r="R33" i="1"/>
  <c r="R15" i="1"/>
  <c r="R19" i="1"/>
  <c r="R21" i="1"/>
  <c r="R23" i="1"/>
  <c r="R25" i="1"/>
  <c r="R27" i="1"/>
  <c r="R29" i="1"/>
  <c r="R31" i="1"/>
  <c r="R35" i="1"/>
  <c r="R28" i="1"/>
  <c r="R16" i="1"/>
  <c r="R30" i="1"/>
  <c r="R18" i="1"/>
  <c r="R32" i="1"/>
  <c r="R20" i="1"/>
  <c r="R22" i="1"/>
  <c r="R34" i="1"/>
  <c r="R36" i="1"/>
  <c r="R24" i="1"/>
  <c r="R26" i="1"/>
  <c r="R42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<sst xmlns="http://schemas.openxmlformats.org/spreadsheetml/2006/main" count="75" uniqueCount="68">
  <si>
    <t>FICHE D'ENGAGEMENT</t>
  </si>
  <si>
    <t>Finale Régionale IDF - LR - RAMBOUILLET</t>
  </si>
  <si>
    <t>Date : 24 mai 2026</t>
  </si>
  <si>
    <t>Adresse : Hipprodrome de Rambouillet</t>
  </si>
  <si>
    <t>Club :</t>
  </si>
  <si>
    <t xml:space="preserve">          Coordonnées du responsable :</t>
  </si>
  <si>
    <t>Nom du responsable pour la compétition :</t>
  </si>
  <si>
    <t>Adresse mail :</t>
  </si>
  <si>
    <t>Téléphone portable :</t>
  </si>
  <si>
    <t>Filles</t>
  </si>
  <si>
    <t>Garçons</t>
  </si>
  <si>
    <t>Nom</t>
  </si>
  <si>
    <t>Prénom</t>
  </si>
  <si>
    <t>Année Nais.</t>
  </si>
  <si>
    <t>Epreuve</t>
  </si>
  <si>
    <t>Cat.</t>
  </si>
  <si>
    <t>N° Lic.</t>
  </si>
  <si>
    <t>Inscription concours</t>
  </si>
  <si>
    <t>Année min</t>
  </si>
  <si>
    <t>Année max</t>
  </si>
  <si>
    <t>Catégorie</t>
  </si>
  <si>
    <t>M70</t>
  </si>
  <si>
    <t>M60+</t>
  </si>
  <si>
    <t>M50+</t>
  </si>
  <si>
    <t>M40+</t>
  </si>
  <si>
    <t>Senior</t>
  </si>
  <si>
    <t>U22</t>
  </si>
  <si>
    <t>U19</t>
  </si>
  <si>
    <t>U17</t>
  </si>
  <si>
    <t>U15</t>
  </si>
  <si>
    <t>U13</t>
  </si>
  <si>
    <t>U11</t>
  </si>
  <si>
    <t>U9</t>
  </si>
  <si>
    <t>Epreuves</t>
  </si>
  <si>
    <t>Laser run long</t>
  </si>
  <si>
    <t>Laser run</t>
  </si>
  <si>
    <t>Concours</t>
  </si>
  <si>
    <t>Oui</t>
  </si>
  <si>
    <t>Non</t>
  </si>
  <si>
    <t>Frais inscription</t>
  </si>
  <si>
    <t>U9 F</t>
  </si>
  <si>
    <t>U9 G</t>
  </si>
  <si>
    <t>U11 F</t>
  </si>
  <si>
    <t>U11 G</t>
  </si>
  <si>
    <t>U13 F</t>
  </si>
  <si>
    <t>U13 G</t>
  </si>
  <si>
    <t>U15 F</t>
  </si>
  <si>
    <t>U15 G</t>
  </si>
  <si>
    <t>U17 F</t>
  </si>
  <si>
    <t>U17 G</t>
  </si>
  <si>
    <t>U19 F</t>
  </si>
  <si>
    <t>U19 G</t>
  </si>
  <si>
    <t>U22 F</t>
  </si>
  <si>
    <t>U22 G</t>
  </si>
  <si>
    <t>Senior F</t>
  </si>
  <si>
    <t>Senior H</t>
  </si>
  <si>
    <t>Master 40+ F</t>
  </si>
  <si>
    <t>Master 40+ H</t>
  </si>
  <si>
    <t>Master 50+ F</t>
  </si>
  <si>
    <t>Master 50+ H</t>
  </si>
  <si>
    <t>Master 60+ F</t>
  </si>
  <si>
    <t>Master 60+ H</t>
  </si>
  <si>
    <t>Master 70+ F</t>
  </si>
  <si>
    <t>Master 70+ H</t>
  </si>
  <si>
    <t>Montant de l'inscription : 7,00 € / personne</t>
  </si>
  <si>
    <t>Montant Total Inscription :</t>
  </si>
  <si>
    <t>Récapitulatif par Catégorie</t>
  </si>
  <si>
    <t>Laser run + long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</si>
</sst>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Aptos Narrow"/>
      <family val="2"/>
      <scheme val="minor"/>
    </font>
    <font>
      <b/>
      <sz val="26"/>
      <color theme="1"/>
      <name val="Arial"/>
      <family val="2"/>
    </font>
    <font>
      <b/>
      <sz val="20"/>
      <color rgb="FF48AC33"/>
      <name val="Arial"/>
      <family val="2"/>
    </font>
    <font>
      <b/>
      <sz val="18"/>
      <color theme="0" tint="-0.3499862666707357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22"/>
      <color theme="1"/>
      <name val="Arial"/>
      <family val="2"/>
    </font>
    <font>
      <u/>
      <sz val="11"/>
      <color theme="10"/>
      <name val="Aptos Narrow"/>
      <family val="2"/>
      <scheme val="minor"/>
    </font>
    <font>
      <b/>
      <sz val="11"/>
      <color rgb="FFFF0000"/>
      <name val="Arial"/>
      <family val="2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48AC33"/>
        <bgColor indexed="64"/>
      </patternFill>
    </fill>
    <fill>
      <patternFill patternType="solid">
        <fgColor rgb="FFF2FBEF"/>
        <bgColor indexed="64"/>
      </patternFill>
    </fill>
    <fill>
      <patternFill patternType="lightTrellis">
        <fgColor auto="1"/>
        <bgColor auto="1"/>
      </patternFill>
    </fill>
  </fills>
  <borders count="3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7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5" xfId="0" applyBorder="1" applyProtection="1">
      <protection locked="0"/>
    </xf>
    <xf numFmtId="0" fontId="5" fillId="4" borderId="21" xfId="0" applyFont="1" applyFill="1" applyBorder="1" applyAlignment="1" applyProtection="1">
      <alignment horizontal="left" vertical="center"/>
      <protection locked="0"/>
    </xf>
    <xf numFmtId="0" fontId="5" fillId="4" borderId="22" xfId="0" applyFont="1" applyFill="1" applyBorder="1" applyAlignment="1" applyProtection="1">
      <alignment horizontal="left" vertical="center"/>
      <protection locked="0"/>
    </xf>
    <xf numFmtId="0" fontId="5" fillId="4" borderId="22" xfId="0" applyFont="1" applyFill="1" applyBorder="1" applyAlignment="1" applyProtection="1">
      <alignment horizontal="center" vertical="center"/>
      <protection locked="0"/>
    </xf>
    <xf numFmtId="0" fontId="5" fillId="4" borderId="23" xfId="0" applyFont="1" applyFill="1" applyBorder="1" applyAlignment="1" applyProtection="1">
      <alignment horizontal="center" vertical="center"/>
      <protection locked="0"/>
    </xf>
    <xf numFmtId="0" fontId="5" fillId="4" borderId="24" xfId="0" applyFont="1" applyFill="1" applyBorder="1" applyAlignment="1" applyProtection="1">
      <alignment horizontal="left" vertical="center"/>
      <protection locked="0"/>
    </xf>
    <xf numFmtId="0" fontId="5" fillId="4" borderId="25" xfId="0" applyFont="1" applyFill="1" applyBorder="1" applyAlignment="1" applyProtection="1">
      <alignment horizontal="left" vertical="center"/>
      <protection locked="0"/>
    </xf>
    <xf numFmtId="0" fontId="5" fillId="4" borderId="25" xfId="0" applyFont="1" applyFill="1" applyBorder="1" applyAlignment="1" applyProtection="1">
      <alignment horizontal="center" vertical="center"/>
      <protection locked="0"/>
    </xf>
    <xf numFmtId="0" fontId="5" fillId="4" borderId="26" xfId="0" applyFont="1" applyFill="1" applyBorder="1" applyAlignment="1" applyProtection="1">
      <alignment horizontal="center" vertical="center"/>
      <protection locked="0"/>
    </xf>
    <xf numFmtId="0" fontId="5" fillId="4" borderId="27" xfId="0" applyFont="1" applyFill="1" applyBorder="1" applyAlignment="1" applyProtection="1">
      <alignment horizontal="left" vertical="center"/>
      <protection locked="0"/>
    </xf>
    <xf numFmtId="0" fontId="5" fillId="4" borderId="28" xfId="0" applyFont="1" applyFill="1" applyBorder="1" applyAlignment="1" applyProtection="1">
      <alignment horizontal="left" vertical="center"/>
      <protection locked="0"/>
    </xf>
    <xf numFmtId="0" fontId="5" fillId="4" borderId="28" xfId="0" applyFont="1" applyFill="1" applyBorder="1" applyAlignment="1" applyProtection="1">
      <alignment horizontal="center" vertical="center"/>
      <protection locked="0"/>
    </xf>
    <xf numFmtId="0" fontId="5" fillId="4" borderId="29" xfId="0" applyFont="1" applyFill="1" applyBorder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0" fontId="8" fillId="0" borderId="0" xfId="0" applyFont="1" applyAlignment="1" applyProtection="1">
      <alignment horizontal="right" vertical="center"/>
      <protection locked="0"/>
    </xf>
    <xf numFmtId="0" fontId="5" fillId="4" borderId="22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9" fillId="0" borderId="0" xfId="0" applyFont="1"/>
    <xf numFmtId="0" fontId="4" fillId="2" borderId="6" xfId="0" applyFont="1" applyFill="1" applyBorder="1" applyAlignment="1">
      <alignment horizontal="right" vertical="center"/>
    </xf>
    <xf numFmtId="0" fontId="4" fillId="2" borderId="6" xfId="0" applyFont="1" applyFill="1" applyBorder="1"/>
    <xf numFmtId="0" fontId="4" fillId="2" borderId="0" xfId="0" applyFont="1" applyFill="1" applyAlignment="1">
      <alignment horizontal="right"/>
    </xf>
    <xf numFmtId="0" fontId="5" fillId="5" borderId="24" xfId="0" applyFont="1" applyFill="1" applyBorder="1" applyAlignment="1">
      <alignment horizontal="left" vertical="center"/>
    </xf>
    <xf numFmtId="0" fontId="5" fillId="5" borderId="26" xfId="0" applyFont="1" applyFill="1" applyBorder="1" applyAlignment="1">
      <alignment horizontal="left" vertical="center"/>
    </xf>
    <xf numFmtId="0" fontId="5" fillId="5" borderId="27" xfId="0" applyFont="1" applyFill="1" applyBorder="1" applyAlignment="1">
      <alignment horizontal="left" vertical="center"/>
    </xf>
    <xf numFmtId="0" fontId="5" fillId="5" borderId="29" xfId="0" applyFont="1" applyFill="1" applyBorder="1" applyAlignment="1">
      <alignment horizontal="left" vertical="center"/>
    </xf>
    <xf numFmtId="1" fontId="5" fillId="4" borderId="22" xfId="0" applyNumberFormat="1" applyFont="1" applyFill="1" applyBorder="1" applyAlignment="1" applyProtection="1">
      <alignment horizontal="center" vertical="center"/>
      <protection locked="0"/>
    </xf>
    <xf numFmtId="1" fontId="5" fillId="4" borderId="25" xfId="0" applyNumberFormat="1" applyFont="1" applyFill="1" applyBorder="1" applyAlignment="1" applyProtection="1">
      <alignment horizontal="center" vertical="center"/>
      <protection locked="0"/>
    </xf>
    <xf numFmtId="1" fontId="5" fillId="4" borderId="28" xfId="0" applyNumberFormat="1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20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left" vertical="center"/>
      <protection locked="0"/>
    </xf>
    <xf numFmtId="0" fontId="5" fillId="0" borderId="18" xfId="0" applyFont="1" applyBorder="1" applyAlignment="1" applyProtection="1">
      <alignment horizontal="left" vertical="center"/>
      <protection locked="0"/>
    </xf>
    <xf numFmtId="0" fontId="4" fillId="2" borderId="0" xfId="0" applyFont="1" applyFill="1" applyAlignment="1">
      <alignment horizontal="right"/>
    </xf>
    <xf numFmtId="0" fontId="0" fillId="0" borderId="19" xfId="0" applyBorder="1"/>
    <xf numFmtId="0" fontId="7" fillId="0" borderId="15" xfId="1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right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</cellXfs>
  <cellStyles count="2">
    <cellStyle name="Lien hypertexte" xfId="1" builtinId="8"/>
    <cellStyle name="Normal" xfId="0" builtinId="0"/>
  </cellStyles>
  <dxfs count="11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48AC33"/>
      <color rgb="FFF2FBEF"/>
      <color rgb="FFEAF8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9525</xdr:rowOff>
    </xdr:from>
    <xdr:to>
      <xdr:col>0</xdr:col>
      <xdr:colOff>1323975</xdr:colOff>
      <xdr:row>5</xdr:row>
      <xdr:rowOff>284884</xdr:rowOff>
    </xdr:to>
    <xdr:pic>
      <xdr:nvPicPr>
        <xdr:cNvPr id="2" name="Image 2" descr="Logo ff pentathlon">
          <a:extLst>
            <a:ext uri="{FF2B5EF4-FFF2-40B4-BE49-F238E27FC236}">
              <a16:creationId xmlns:a16="http://schemas.microsoft.com/office/drawing/2014/main" id="{1AB3980B-3226-427B-88AB-99E388E84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04775"/>
          <a:ext cx="1257300" cy="12278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649B6C-0452-49E6-8892-6C20B5BF091B}" name="TableCategories" displayName="TableCategories" ref="A1:C13" totalsRowShown="0" headerRowDxfId="10" dataDxfId="9">
  <autoFilter ref="A1:C13" xr:uid="{9B649B6C-0452-49E6-8892-6C20B5BF091B}"/>
  <tableColumns count="3">
    <tableColumn id="1" xr3:uid="{B63BF59B-8498-4458-9AEE-2E8E2A5C1BEE}" name="Année min" dataDxfId="8"/>
    <tableColumn id="2" xr3:uid="{708F4E5E-BA11-4AE7-8ECA-793367A53F78}" name="Année max" dataDxfId="7"/>
    <tableColumn id="3" xr3:uid="{797A1228-77E8-477A-BE88-6A7AD145C342}" name="Catégorie" dataDxfId="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0884D08-9102-43E4-B446-FF7D2275569E}" name="TableEpreuves" displayName="TableEpreuves" ref="E1:E4" totalsRowShown="0" headerRowDxfId="5" dataDxfId="4">
  <autoFilter ref="E1:E4" xr:uid="{20884D08-9102-43E4-B446-FF7D2275569E}"/>
  <tableColumns count="1">
    <tableColumn id="1" xr3:uid="{302CB4BD-DBA5-42CE-9D0D-D434B87528A3}" name="Epreuves" dataDxfId="3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58528E0-4EDF-4540-AEE2-A6936CDB2A86}" name="TableConcours" displayName="TableConcours" ref="G1:G3" totalsRowShown="0" headerRowDxfId="2" dataDxfId="1">
  <autoFilter ref="G1:G3" xr:uid="{158528E0-4EDF-4540-AEE2-A6936CDB2A86}"/>
  <tableColumns count="1">
    <tableColumn id="1" xr3:uid="{1C4EFB59-A55C-48F7-B35C-444F2979493C}" name="Concour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C59DC-40B7-45EB-863D-110B82CF6E7E}">
  <sheetPr codeName="Feuil1"/>
  <dimension ref="A1:R42"/>
  <sheetViews>
    <sheetView tabSelected="1" topLeftCell="A11" workbookViewId="0">
      <selection activeCell="C15" sqref="C15"/>
    </sheetView>
  </sheetViews>
  <sheetFormatPr baseColWidth="10" defaultRowHeight="15" x14ac:dyDescent="0.25"/>
  <cols>
    <col min="1" max="2" width="21.7109375" style="3" customWidth="1"/>
    <col min="3" max="3" width="11.140625" style="3" customWidth="1"/>
    <col min="4" max="4" width="14.28515625" style="3" customWidth="1"/>
    <col min="5" max="5" width="9.28515625" style="3" customWidth="1"/>
    <col min="6" max="6" width="8.7109375" style="3" customWidth="1"/>
    <col min="7" max="7" width="10.28515625" style="3" customWidth="1"/>
    <col min="8" max="8" width="3.85546875" style="3" customWidth="1"/>
    <col min="9" max="10" width="21.7109375" style="3" customWidth="1"/>
    <col min="11" max="11" width="11.140625" style="3" customWidth="1"/>
    <col min="12" max="12" width="14.28515625" style="3" customWidth="1"/>
    <col min="13" max="13" width="9.28515625" style="3" customWidth="1"/>
    <col min="14" max="14" width="8.7109375" style="3" customWidth="1"/>
    <col min="15" max="15" width="10.28515625" style="3" customWidth="1"/>
    <col min="16" max="16" width="11.42578125" style="3"/>
    <col min="17" max="17" width="13.140625" style="3" customWidth="1"/>
    <col min="18" max="16384" width="11.42578125" style="3"/>
  </cols>
  <sheetData>
    <row r="1" spans="1:18" ht="7.5" customHeight="1" x14ac:dyDescent="0.25"/>
    <row r="2" spans="1:18" ht="33.75" customHeight="1" x14ac:dyDescent="0.25">
      <c r="A2" s="4"/>
      <c r="B2" s="57" t="s">
        <v>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18" ht="7.5" customHeight="1" x14ac:dyDescent="0.25"/>
    <row r="4" spans="1:18" ht="26.25" customHeight="1" x14ac:dyDescent="0.25">
      <c r="B4" s="58" t="s">
        <v>1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1:18" ht="7.5" customHeight="1" x14ac:dyDescent="0.25"/>
    <row r="6" spans="1:18" ht="23.25" customHeight="1" x14ac:dyDescent="0.25">
      <c r="B6" s="59" t="s">
        <v>2</v>
      </c>
      <c r="C6" s="59"/>
      <c r="D6" s="59"/>
      <c r="E6" s="59"/>
      <c r="F6" s="59"/>
      <c r="I6" s="59" t="s">
        <v>3</v>
      </c>
      <c r="J6" s="59"/>
      <c r="K6" s="59"/>
      <c r="L6" s="59"/>
      <c r="M6" s="59"/>
      <c r="N6" s="59"/>
    </row>
    <row r="7" spans="1:18" ht="7.5" customHeight="1" thickBot="1" x14ac:dyDescent="0.3">
      <c r="O7" s="5"/>
    </row>
    <row r="8" spans="1:18" ht="7.5" customHeight="1" thickTop="1" thickBot="1" x14ac:dyDescent="0.3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8"/>
    </row>
    <row r="9" spans="1:18" ht="15.75" customHeight="1" thickBot="1" x14ac:dyDescent="0.3">
      <c r="A9" s="43" t="s">
        <v>4</v>
      </c>
      <c r="B9" s="60"/>
      <c r="C9" s="61"/>
      <c r="D9" s="61"/>
      <c r="E9" s="61"/>
      <c r="F9" s="61"/>
      <c r="G9" s="61"/>
      <c r="H9" s="62"/>
      <c r="I9" s="69" t="s">
        <v>6</v>
      </c>
      <c r="J9" s="70"/>
      <c r="K9" s="66"/>
      <c r="L9" s="67"/>
      <c r="M9" s="67"/>
      <c r="N9" s="67"/>
      <c r="O9" s="68"/>
    </row>
    <row r="10" spans="1:18" ht="7.5" customHeight="1" thickBot="1" x14ac:dyDescent="0.3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1"/>
    </row>
    <row r="11" spans="1:18" ht="15.75" customHeight="1" thickBot="1" x14ac:dyDescent="0.3">
      <c r="A11" s="44" t="s">
        <v>5</v>
      </c>
      <c r="B11" s="10"/>
      <c r="C11" s="10"/>
      <c r="D11" s="69" t="s">
        <v>8</v>
      </c>
      <c r="E11" s="72"/>
      <c r="F11" s="66"/>
      <c r="G11" s="73"/>
      <c r="H11" s="74"/>
      <c r="I11" s="12"/>
      <c r="J11" s="45" t="s">
        <v>7</v>
      </c>
      <c r="K11" s="71"/>
      <c r="L11" s="67"/>
      <c r="M11" s="67"/>
      <c r="N11" s="67"/>
      <c r="O11" s="68"/>
    </row>
    <row r="12" spans="1:18" ht="7.5" customHeight="1" thickBot="1" x14ac:dyDescent="0.3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5"/>
    </row>
    <row r="13" spans="1:18" ht="30.6" customHeight="1" thickTop="1" thickBot="1" x14ac:dyDescent="0.45">
      <c r="A13" s="63" t="s">
        <v>10</v>
      </c>
      <c r="B13" s="64"/>
      <c r="C13" s="64"/>
      <c r="D13" s="64"/>
      <c r="E13" s="64"/>
      <c r="F13" s="64"/>
      <c r="G13" s="65"/>
      <c r="H13" s="16"/>
      <c r="I13" s="63" t="s">
        <v>9</v>
      </c>
      <c r="J13" s="64"/>
      <c r="K13" s="64"/>
      <c r="L13" s="64"/>
      <c r="M13" s="64"/>
      <c r="N13" s="64"/>
      <c r="O13" s="65"/>
      <c r="Q13" s="4"/>
    </row>
    <row r="14" spans="1:18" ht="33" customHeight="1" thickTop="1" thickBot="1" x14ac:dyDescent="0.3">
      <c r="A14" s="40" t="s">
        <v>11</v>
      </c>
      <c r="B14" s="40" t="s">
        <v>12</v>
      </c>
      <c r="C14" s="40" t="s">
        <v>13</v>
      </c>
      <c r="D14" s="40" t="s">
        <v>14</v>
      </c>
      <c r="E14" s="40" t="s">
        <v>15</v>
      </c>
      <c r="F14" s="40" t="s">
        <v>16</v>
      </c>
      <c r="G14" s="41" t="s">
        <v>17</v>
      </c>
      <c r="H14" s="17"/>
      <c r="I14" s="40" t="s">
        <v>11</v>
      </c>
      <c r="J14" s="40" t="s">
        <v>12</v>
      </c>
      <c r="K14" s="40" t="s">
        <v>13</v>
      </c>
      <c r="L14" s="40" t="s">
        <v>14</v>
      </c>
      <c r="M14" s="40" t="s">
        <v>15</v>
      </c>
      <c r="N14" s="40" t="s">
        <v>16</v>
      </c>
      <c r="O14" s="41" t="s">
        <v>17</v>
      </c>
      <c r="Q14" s="53" t="s">
        <v>66</v>
      </c>
      <c r="R14" s="54"/>
    </row>
    <row r="15" spans="1:18" ht="15.75" thickTop="1" x14ac:dyDescent="0.25">
      <c r="A15" s="18"/>
      <c r="B15" s="19"/>
      <c r="C15" s="20"/>
      <c r="D15" s="20"/>
      <c r="E15" s="32" t="str" cm="1">
        <f t="array" ref="E15">IFERROR(
   INDEX(TableCategories[Catégorie],
      MATCH(1,
         (C15&gt;=TableCategories[Année min])*
         (C15&lt;=TableCategories[Année max]),
      0)
   ),
"Non défini")</f>
        <v>Non défini</v>
      </c>
      <c r="F15" s="50"/>
      <c r="G15" s="21"/>
      <c r="I15" s="18"/>
      <c r="J15" s="19"/>
      <c r="K15" s="20"/>
      <c r="L15" s="20"/>
      <c r="M15" s="32" t="str" cm="1">
        <f t="array" ref="M15">IFERROR(
   INDEX(TableCategories[Catégorie],
      MATCH(1,
         (K15&gt;=TableCategories[Année min])*
         (K15&lt;=TableCategories[Année max]),
      0)
   ),
"Non défini")</f>
        <v>Non défini</v>
      </c>
      <c r="N15" s="50"/>
      <c r="O15" s="21"/>
      <c r="Q15" s="35" t="s">
        <v>40</v>
      </c>
      <c r="R15" s="36">
        <f>COUNTIF(M15:M40,INDEX(TableCategories[Catégorie],12,1))</f>
        <v>0</v>
      </c>
    </row>
    <row r="16" spans="1:18" x14ac:dyDescent="0.25">
      <c r="A16" s="22"/>
      <c r="B16" s="23"/>
      <c r="C16" s="24"/>
      <c r="D16" s="24"/>
      <c r="E16" s="33" t="str" cm="1">
        <f t="array" ref="E16">IFERROR(
   INDEX(TableCategories[Catégorie],
      MATCH(1,
         (C16&gt;=TableCategories[Année min])*
         (C16&lt;=TableCategories[Année max]),
      0)
   ),
"Non défini")</f>
        <v>Non défini</v>
      </c>
      <c r="F16" s="51"/>
      <c r="G16" s="25"/>
      <c r="I16" s="22"/>
      <c r="J16" s="23"/>
      <c r="K16" s="24"/>
      <c r="L16" s="24"/>
      <c r="M16" s="33" t="str" cm="1">
        <f t="array" ref="M16">IFERROR(
   INDEX(TableCategories[Catégorie],
      MATCH(1,
         (K16&gt;=TableCategories[Année min])*
         (K16&lt;=TableCategories[Année max]),
      0)
   ),
"Non défini")</f>
        <v>Non défini</v>
      </c>
      <c r="N16" s="51"/>
      <c r="O16" s="25"/>
      <c r="Q16" s="37" t="s">
        <v>41</v>
      </c>
      <c r="R16" s="38">
        <f>COUNTIF(E15:E40,INDEX(TableCategories[Catégorie],12,1))</f>
        <v>0</v>
      </c>
    </row>
    <row r="17" spans="1:18" x14ac:dyDescent="0.25">
      <c r="A17" s="22"/>
      <c r="B17" s="23"/>
      <c r="C17" s="24"/>
      <c r="D17" s="24"/>
      <c r="E17" s="33" t="str" cm="1">
        <f t="array" ref="E17">IFERROR(
   INDEX(TableCategories[Catégorie],
      MATCH(1,
         (C17&gt;=TableCategories[Année min])*
         (C17&lt;=TableCategories[Année max]),
      0)
   ),
"Non défini")</f>
        <v>Non défini</v>
      </c>
      <c r="F17" s="51"/>
      <c r="G17" s="25"/>
      <c r="I17" s="22"/>
      <c r="J17" s="23"/>
      <c r="K17" s="24"/>
      <c r="L17" s="24"/>
      <c r="M17" s="33" t="str" cm="1">
        <f t="array" ref="M17">IFERROR(
   INDEX(TableCategories[Catégorie],
      MATCH(1,
         (K17&gt;=TableCategories[Année min])*
         (K17&lt;=TableCategories[Année max]),
      0)
   ),
"Non défini")</f>
        <v>Non défini</v>
      </c>
      <c r="N17" s="51"/>
      <c r="O17" s="25"/>
      <c r="Q17" s="37" t="s">
        <v>42</v>
      </c>
      <c r="R17" s="38">
        <f>COUNTIF(M15:M40,INDEX(TableCategories[Catégorie],11,1))</f>
        <v>0</v>
      </c>
    </row>
    <row r="18" spans="1:18" x14ac:dyDescent="0.25">
      <c r="A18" s="22"/>
      <c r="B18" s="23"/>
      <c r="C18" s="24"/>
      <c r="D18" s="24"/>
      <c r="E18" s="33" t="str" cm="1">
        <f t="array" ref="E18">IFERROR(
   INDEX(TableCategories[Catégorie],
      MATCH(1,
         (C18&gt;=TableCategories[Année min])*
         (C18&lt;=TableCategories[Année max]),
      0)
   ),
"Non défini")</f>
        <v>Non défini</v>
      </c>
      <c r="F18" s="51"/>
      <c r="G18" s="25"/>
      <c r="I18" s="22"/>
      <c r="J18" s="23"/>
      <c r="K18" s="24"/>
      <c r="L18" s="24"/>
      <c r="M18" s="33" t="str" cm="1">
        <f t="array" ref="M18">IFERROR(
   INDEX(TableCategories[Catégorie],
      MATCH(1,
         (K18&gt;=TableCategories[Année min])*
         (K18&lt;=TableCategories[Année max]),
      0)
   ),
"Non défini")</f>
        <v>Non défini</v>
      </c>
      <c r="N18" s="51"/>
      <c r="O18" s="25"/>
      <c r="Q18" s="37" t="s">
        <v>43</v>
      </c>
      <c r="R18" s="38">
        <f>COUNTIF(E15:E40,INDEX(TableCategories[Catégorie],11,1))</f>
        <v>0</v>
      </c>
    </row>
    <row r="19" spans="1:18" x14ac:dyDescent="0.25">
      <c r="A19" s="22"/>
      <c r="B19" s="23"/>
      <c r="C19" s="24"/>
      <c r="D19" s="24"/>
      <c r="E19" s="33" t="str" cm="1">
        <f t="array" ref="E19">IFERROR(
   INDEX(TableCategories[Catégorie],
      MATCH(1,
         (C19&gt;=TableCategories[Année min])*
         (C19&lt;=TableCategories[Année max]),
      0)
   ),
"Non défini")</f>
        <v>Non défini</v>
      </c>
      <c r="F19" s="51"/>
      <c r="G19" s="25"/>
      <c r="I19" s="22"/>
      <c r="J19" s="23"/>
      <c r="K19" s="24"/>
      <c r="L19" s="24"/>
      <c r="M19" s="33" t="str" cm="1">
        <f t="array" ref="M19">IFERROR(
   INDEX(TableCategories[Catégorie],
      MATCH(1,
         (K19&gt;=TableCategories[Année min])*
         (K19&lt;=TableCategories[Année max]),
      0)
   ),
"Non défini")</f>
        <v>Non défini</v>
      </c>
      <c r="N19" s="51"/>
      <c r="O19" s="25"/>
      <c r="Q19" s="37" t="s">
        <v>44</v>
      </c>
      <c r="R19" s="38">
        <f>COUNTIF(M15:M40,INDEX(TableCategories[Catégorie],10,1))</f>
        <v>0</v>
      </c>
    </row>
    <row r="20" spans="1:18" x14ac:dyDescent="0.25">
      <c r="A20" s="22"/>
      <c r="B20" s="23"/>
      <c r="C20" s="24"/>
      <c r="D20" s="24"/>
      <c r="E20" s="33" t="str" cm="1">
        <f t="array" ref="E20">IFERROR(
   INDEX(TableCategories[Catégorie],
      MATCH(1,
         (C20&gt;=TableCategories[Année min])*
         (C20&lt;=TableCategories[Année max]),
      0)
   ),
"Non défini")</f>
        <v>Non défini</v>
      </c>
      <c r="F20" s="51"/>
      <c r="G20" s="25"/>
      <c r="I20" s="22"/>
      <c r="J20" s="23"/>
      <c r="K20" s="24"/>
      <c r="L20" s="24"/>
      <c r="M20" s="33" t="str" cm="1">
        <f t="array" ref="M20">IFERROR(
   INDEX(TableCategories[Catégorie],
      MATCH(1,
         (K20&gt;=TableCategories[Année min])*
         (K20&lt;=TableCategories[Année max]),
      0)
   ),
"Non défini")</f>
        <v>Non défini</v>
      </c>
      <c r="N20" s="51"/>
      <c r="O20" s="25"/>
      <c r="Q20" s="37" t="s">
        <v>45</v>
      </c>
      <c r="R20" s="38">
        <f>COUNTIF(E15:E40,INDEX(TableCategories[Catégorie],10,1))</f>
        <v>0</v>
      </c>
    </row>
    <row r="21" spans="1:18" x14ac:dyDescent="0.25">
      <c r="A21" s="22"/>
      <c r="B21" s="23"/>
      <c r="C21" s="24"/>
      <c r="D21" s="24"/>
      <c r="E21" s="33" t="str" cm="1">
        <f t="array" ref="E21">IFERROR(
   INDEX(TableCategories[Catégorie],
      MATCH(1,
         (C21&gt;=TableCategories[Année min])*
         (C21&lt;=TableCategories[Année max]),
      0)
   ),
"Non défini")</f>
        <v>Non défini</v>
      </c>
      <c r="F21" s="51"/>
      <c r="G21" s="25"/>
      <c r="I21" s="22"/>
      <c r="J21" s="23"/>
      <c r="K21" s="24"/>
      <c r="L21" s="24"/>
      <c r="M21" s="33" t="str" cm="1">
        <f t="array" ref="M21">IFERROR(
   INDEX(TableCategories[Catégorie],
      MATCH(1,
         (K21&gt;=TableCategories[Année min])*
         (K21&lt;=TableCategories[Année max]),
      0)
   ),
"Non défini")</f>
        <v>Non défini</v>
      </c>
      <c r="N21" s="51"/>
      <c r="O21" s="25"/>
      <c r="Q21" s="37" t="s">
        <v>46</v>
      </c>
      <c r="R21" s="38">
        <f>COUNTIF(M15:M40,INDEX(TableCategories[Catégorie],9,1))</f>
        <v>0</v>
      </c>
    </row>
    <row r="22" spans="1:18" x14ac:dyDescent="0.25">
      <c r="A22" s="22"/>
      <c r="B22" s="23"/>
      <c r="C22" s="24"/>
      <c r="D22" s="24"/>
      <c r="E22" s="33" t="str" cm="1">
        <f t="array" ref="E22">IFERROR(
   INDEX(TableCategories[Catégorie],
      MATCH(1,
         (C22&gt;=TableCategories[Année min])*
         (C22&lt;=TableCategories[Année max]),
      0)
   ),
"Non défini")</f>
        <v>Non défini</v>
      </c>
      <c r="F22" s="51"/>
      <c r="G22" s="25"/>
      <c r="I22" s="22"/>
      <c r="J22" s="23"/>
      <c r="K22" s="24"/>
      <c r="L22" s="24"/>
      <c r="M22" s="33" t="str" cm="1">
        <f t="array" ref="M22">IFERROR(
   INDEX(TableCategories[Catégorie],
      MATCH(1,
         (K22&gt;=TableCategories[Année min])*
         (K22&lt;=TableCategories[Année max]),
      0)
   ),
"Non défini")</f>
        <v>Non défini</v>
      </c>
      <c r="N22" s="51"/>
      <c r="O22" s="25"/>
      <c r="Q22" s="37" t="s">
        <v>47</v>
      </c>
      <c r="R22" s="38">
        <f>COUNTIF(E15:E40,INDEX(TableCategories[Catégorie],9,1))</f>
        <v>0</v>
      </c>
    </row>
    <row r="23" spans="1:18" x14ac:dyDescent="0.25">
      <c r="A23" s="22"/>
      <c r="B23" s="23"/>
      <c r="C23" s="24"/>
      <c r="D23" s="24"/>
      <c r="E23" s="33" t="str" cm="1">
        <f t="array" ref="E23">IFERROR(
   INDEX(TableCategories[Catégorie],
      MATCH(1,
         (C23&gt;=TableCategories[Année min])*
         (C23&lt;=TableCategories[Année max]),
      0)
   ),
"Non défini")</f>
        <v>Non défini</v>
      </c>
      <c r="F23" s="51"/>
      <c r="G23" s="25"/>
      <c r="I23" s="22"/>
      <c r="J23" s="23"/>
      <c r="K23" s="24"/>
      <c r="L23" s="24"/>
      <c r="M23" s="33" t="str" cm="1">
        <f t="array" ref="M23">IFERROR(
   INDEX(TableCategories[Catégorie],
      MATCH(1,
         (K23&gt;=TableCategories[Année min])*
         (K23&lt;=TableCategories[Année max]),
      0)
   ),
"Non défini")</f>
        <v>Non défini</v>
      </c>
      <c r="N23" s="51"/>
      <c r="O23" s="25"/>
      <c r="Q23" s="37" t="s">
        <v>48</v>
      </c>
      <c r="R23" s="38">
        <f>COUNTIF(M15:M40,INDEX(TableCategories[Catégorie],8,1))</f>
        <v>0</v>
      </c>
    </row>
    <row r="24" spans="1:18" x14ac:dyDescent="0.25">
      <c r="A24" s="22"/>
      <c r="B24" s="23"/>
      <c r="C24" s="24"/>
      <c r="D24" s="24"/>
      <c r="E24" s="33" t="str" cm="1">
        <f t="array" ref="E24">IFERROR(
   INDEX(TableCategories[Catégorie],
      MATCH(1,
         (C24&gt;=TableCategories[Année min])*
         (C24&lt;=TableCategories[Année max]),
      0)
   ),
"Non défini")</f>
        <v>Non défini</v>
      </c>
      <c r="F24" s="51"/>
      <c r="G24" s="25"/>
      <c r="I24" s="22"/>
      <c r="J24" s="23"/>
      <c r="K24" s="24"/>
      <c r="L24" s="24"/>
      <c r="M24" s="33" t="str" cm="1">
        <f t="array" ref="M24">IFERROR(
   INDEX(TableCategories[Catégorie],
      MATCH(1,
         (K24&gt;=TableCategories[Année min])*
         (K24&lt;=TableCategories[Année max]),
      0)
   ),
"Non défini")</f>
        <v>Non défini</v>
      </c>
      <c r="N24" s="51"/>
      <c r="O24" s="25"/>
      <c r="Q24" s="37" t="s">
        <v>49</v>
      </c>
      <c r="R24" s="38">
        <f>COUNTIF(E15:E40,INDEX(TableCategories[Catégorie],8,1))</f>
        <v>0</v>
      </c>
    </row>
    <row r="25" spans="1:18" x14ac:dyDescent="0.25">
      <c r="A25" s="22"/>
      <c r="B25" s="23"/>
      <c r="C25" s="24"/>
      <c r="D25" s="24"/>
      <c r="E25" s="33" t="str" cm="1">
        <f t="array" ref="E25">IFERROR(
   INDEX(TableCategories[Catégorie],
      MATCH(1,
         (C25&gt;=TableCategories[Année min])*
         (C25&lt;=TableCategories[Année max]),
      0)
   ),
"Non défini")</f>
        <v>Non défini</v>
      </c>
      <c r="F25" s="51"/>
      <c r="G25" s="25"/>
      <c r="I25" s="22"/>
      <c r="J25" s="23"/>
      <c r="K25" s="24"/>
      <c r="L25" s="24"/>
      <c r="M25" s="33" t="str" cm="1">
        <f t="array" ref="M25">IFERROR(
   INDEX(TableCategories[Catégorie],
      MATCH(1,
         (K25&gt;=TableCategories[Année min])*
         (K25&lt;=TableCategories[Année max]),
      0)
   ),
"Non défini")</f>
        <v>Non défini</v>
      </c>
      <c r="N25" s="51"/>
      <c r="O25" s="25"/>
      <c r="Q25" s="37" t="s">
        <v>50</v>
      </c>
      <c r="R25" s="38">
        <f>COUNTIF(M15:M40,INDEX(TableCategories[Catégorie],7,1))</f>
        <v>0</v>
      </c>
    </row>
    <row r="26" spans="1:18" x14ac:dyDescent="0.25">
      <c r="A26" s="22"/>
      <c r="B26" s="23"/>
      <c r="C26" s="24"/>
      <c r="D26" s="24"/>
      <c r="E26" s="33" t="str" cm="1">
        <f t="array" ref="E26">IFERROR(
   INDEX(TableCategories[Catégorie],
      MATCH(1,
         (C26&gt;=TableCategories[Année min])*
         (C26&lt;=TableCategories[Année max]),
      0)
   ),
"Non défini")</f>
        <v>Non défini</v>
      </c>
      <c r="F26" s="51"/>
      <c r="G26" s="25"/>
      <c r="I26" s="22"/>
      <c r="J26" s="23"/>
      <c r="K26" s="24"/>
      <c r="L26" s="24"/>
      <c r="M26" s="33" t="str" cm="1">
        <f t="array" ref="M26">IFERROR(
   INDEX(TableCategories[Catégorie],
      MATCH(1,
         (K26&gt;=TableCategories[Année min])*
         (K26&lt;=TableCategories[Année max]),
      0)
   ),
"Non défini")</f>
        <v>Non défini</v>
      </c>
      <c r="N26" s="51"/>
      <c r="O26" s="25"/>
      <c r="Q26" s="37" t="s">
        <v>51</v>
      </c>
      <c r="R26" s="38">
        <f>COUNTIF(E15:E40,INDEX(TableCategories[Catégorie],7,1))</f>
        <v>0</v>
      </c>
    </row>
    <row r="27" spans="1:18" x14ac:dyDescent="0.25">
      <c r="A27" s="22"/>
      <c r="B27" s="23"/>
      <c r="C27" s="24"/>
      <c r="D27" s="24"/>
      <c r="E27" s="33" t="str" cm="1">
        <f t="array" ref="E27">IFERROR(
   INDEX(TableCategories[Catégorie],
      MATCH(1,
         (C27&gt;=TableCategories[Année min])*
         (C27&lt;=TableCategories[Année max]),
      0)
   ),
"Non défini")</f>
        <v>Non défini</v>
      </c>
      <c r="F27" s="51"/>
      <c r="G27" s="25"/>
      <c r="I27" s="22"/>
      <c r="J27" s="23"/>
      <c r="K27" s="24"/>
      <c r="L27" s="24"/>
      <c r="M27" s="33" t="str" cm="1">
        <f t="array" ref="M27">IFERROR(
   INDEX(TableCategories[Catégorie],
      MATCH(1,
         (K27&gt;=TableCategories[Année min])*
         (K27&lt;=TableCategories[Année max]),
      0)
   ),
"Non défini")</f>
        <v>Non défini</v>
      </c>
      <c r="N27" s="51"/>
      <c r="O27" s="25"/>
      <c r="Q27" s="37" t="s">
        <v>52</v>
      </c>
      <c r="R27" s="38">
        <f>COUNTIF(M15:M40,INDEX(TableCategories[Catégorie],6,1))</f>
        <v>0</v>
      </c>
    </row>
    <row r="28" spans="1:18" x14ac:dyDescent="0.25">
      <c r="A28" s="22"/>
      <c r="B28" s="23"/>
      <c r="C28" s="24"/>
      <c r="D28" s="24"/>
      <c r="E28" s="33" t="str" cm="1">
        <f t="array" ref="E28">IFERROR(
   INDEX(TableCategories[Catégorie],
      MATCH(1,
         (C28&gt;=TableCategories[Année min])*
         (C28&lt;=TableCategories[Année max]),
      0)
   ),
"Non défini")</f>
        <v>Non défini</v>
      </c>
      <c r="F28" s="51"/>
      <c r="G28" s="25"/>
      <c r="I28" s="22"/>
      <c r="J28" s="23"/>
      <c r="K28" s="24"/>
      <c r="L28" s="24"/>
      <c r="M28" s="33" t="str" cm="1">
        <f t="array" ref="M28">IFERROR(
   INDEX(TableCategories[Catégorie],
      MATCH(1,
         (K28&gt;=TableCategories[Année min])*
         (K28&lt;=TableCategories[Année max]),
      0)
   ),
"Non défini")</f>
        <v>Non défini</v>
      </c>
      <c r="N28" s="51"/>
      <c r="O28" s="25"/>
      <c r="Q28" s="37" t="s">
        <v>53</v>
      </c>
      <c r="R28" s="38">
        <f>COUNTIF(E15:E40,INDEX(TableCategories[Catégorie],6,1))</f>
        <v>0</v>
      </c>
    </row>
    <row r="29" spans="1:18" x14ac:dyDescent="0.25">
      <c r="A29" s="22"/>
      <c r="B29" s="23"/>
      <c r="C29" s="24"/>
      <c r="D29" s="24"/>
      <c r="E29" s="33" t="str" cm="1">
        <f t="array" ref="E29">IFERROR(
   INDEX(TableCategories[Catégorie],
      MATCH(1,
         (C29&gt;=TableCategories[Année min])*
         (C29&lt;=TableCategories[Année max]),
      0)
   ),
"Non défini")</f>
        <v>Non défini</v>
      </c>
      <c r="F29" s="51"/>
      <c r="G29" s="25"/>
      <c r="I29" s="22"/>
      <c r="J29" s="23"/>
      <c r="K29" s="24"/>
      <c r="L29" s="24"/>
      <c r="M29" s="33" t="str" cm="1">
        <f t="array" ref="M29">IFERROR(
   INDEX(TableCategories[Catégorie],
      MATCH(1,
         (K29&gt;=TableCategories[Année min])*
         (K29&lt;=TableCategories[Année max]),
      0)
   ),
"Non défini")</f>
        <v>Non défini</v>
      </c>
      <c r="N29" s="51"/>
      <c r="O29" s="25"/>
      <c r="Q29" s="37" t="s">
        <v>54</v>
      </c>
      <c r="R29" s="38">
        <f>COUNTIF(M15:M40,INDEX(TableCategories[Catégorie],5,1))</f>
        <v>0</v>
      </c>
    </row>
    <row r="30" spans="1:18" x14ac:dyDescent="0.25">
      <c r="A30" s="22"/>
      <c r="B30" s="23"/>
      <c r="C30" s="24"/>
      <c r="D30" s="24"/>
      <c r="E30" s="33" t="str" cm="1">
        <f t="array" ref="E30">IFERROR(
   INDEX(TableCategories[Catégorie],
      MATCH(1,
         (C30&gt;=TableCategories[Année min])*
         (C30&lt;=TableCategories[Année max]),
      0)
   ),
"Non défini")</f>
        <v>Non défini</v>
      </c>
      <c r="F30" s="51"/>
      <c r="G30" s="25"/>
      <c r="I30" s="22"/>
      <c r="J30" s="23"/>
      <c r="K30" s="24"/>
      <c r="L30" s="24"/>
      <c r="M30" s="33" t="str" cm="1">
        <f t="array" ref="M30">IFERROR(
   INDEX(TableCategories[Catégorie],
      MATCH(1,
         (K30&gt;=TableCategories[Année min])*
         (K30&lt;=TableCategories[Année max]),
      0)
   ),
"Non défini")</f>
        <v>Non défini</v>
      </c>
      <c r="N30" s="51"/>
      <c r="O30" s="25"/>
      <c r="Q30" s="37" t="s">
        <v>55</v>
      </c>
      <c r="R30" s="38">
        <f>COUNTIF(E15:E40,INDEX(TableCategories[Catégorie],5,1))</f>
        <v>0</v>
      </c>
    </row>
    <row r="31" spans="1:18" x14ac:dyDescent="0.25">
      <c r="A31" s="22"/>
      <c r="B31" s="23"/>
      <c r="C31" s="24"/>
      <c r="D31" s="24"/>
      <c r="E31" s="33" t="str" cm="1">
        <f t="array" ref="E31">IFERROR(
   INDEX(TableCategories[Catégorie],
      MATCH(1,
         (C31&gt;=TableCategories[Année min])*
         (C31&lt;=TableCategories[Année max]),
      0)
   ),
"Non défini")</f>
        <v>Non défini</v>
      </c>
      <c r="F31" s="51"/>
      <c r="G31" s="25"/>
      <c r="I31" s="22"/>
      <c r="J31" s="23"/>
      <c r="K31" s="24"/>
      <c r="L31" s="24"/>
      <c r="M31" s="33" t="str" cm="1">
        <f t="array" ref="M31">IFERROR(
   INDEX(TableCategories[Catégorie],
      MATCH(1,
         (K31&gt;=TableCategories[Année min])*
         (K31&lt;=TableCategories[Année max]),
      0)
   ),
"Non défini")</f>
        <v>Non défini</v>
      </c>
      <c r="N31" s="51"/>
      <c r="O31" s="25"/>
      <c r="Q31" s="37" t="s">
        <v>56</v>
      </c>
      <c r="R31" s="38">
        <f>COUNTIF(M15:M40,INDEX(TableCategories[Catégorie],4,1))</f>
        <v>0</v>
      </c>
    </row>
    <row r="32" spans="1:18" x14ac:dyDescent="0.25">
      <c r="A32" s="22"/>
      <c r="B32" s="23"/>
      <c r="C32" s="24"/>
      <c r="D32" s="24"/>
      <c r="E32" s="33" t="str" cm="1">
        <f t="array" ref="E32">IFERROR(
   INDEX(TableCategories[Catégorie],
      MATCH(1,
         (C32&gt;=TableCategories[Année min])*
         (C32&lt;=TableCategories[Année max]),
      0)
   ),
"Non défini")</f>
        <v>Non défini</v>
      </c>
      <c r="F32" s="51"/>
      <c r="G32" s="25"/>
      <c r="I32" s="22"/>
      <c r="J32" s="23"/>
      <c r="K32" s="24"/>
      <c r="L32" s="24"/>
      <c r="M32" s="33" t="str" cm="1">
        <f t="array" ref="M32">IFERROR(
   INDEX(TableCategories[Catégorie],
      MATCH(1,
         (K32&gt;=TableCategories[Année min])*
         (K32&lt;=TableCategories[Année max]),
      0)
   ),
"Non défini")</f>
        <v>Non défini</v>
      </c>
      <c r="N32" s="51"/>
      <c r="O32" s="25"/>
      <c r="Q32" s="37" t="s">
        <v>57</v>
      </c>
      <c r="R32" s="38">
        <f>COUNTIF(E15:E40,INDEX(TableCategories[Catégorie],4,1))</f>
        <v>0</v>
      </c>
    </row>
    <row r="33" spans="1:18" x14ac:dyDescent="0.25">
      <c r="A33" s="22"/>
      <c r="B33" s="23"/>
      <c r="C33" s="24"/>
      <c r="D33" s="24"/>
      <c r="E33" s="33" t="str" cm="1">
        <f t="array" ref="E33">IFERROR(
   INDEX(TableCategories[Catégorie],
      MATCH(1,
         (C33&gt;=TableCategories[Année min])*
         (C33&lt;=TableCategories[Année max]),
      0)
   ),
"Non défini")</f>
        <v>Non défini</v>
      </c>
      <c r="F33" s="51"/>
      <c r="G33" s="25"/>
      <c r="I33" s="22"/>
      <c r="J33" s="23"/>
      <c r="K33" s="24"/>
      <c r="L33" s="24"/>
      <c r="M33" s="33" t="str" cm="1">
        <f t="array" ref="M33">IFERROR(
   INDEX(TableCategories[Catégorie],
      MATCH(1,
         (K33&gt;=TableCategories[Année min])*
         (K33&lt;=TableCategories[Année max]),
      0)
   ),
"Non défini")</f>
        <v>Non défini</v>
      </c>
      <c r="N33" s="51"/>
      <c r="O33" s="25"/>
      <c r="Q33" s="37" t="s">
        <v>58</v>
      </c>
      <c r="R33" s="38">
        <f>COUNTIF(M15:M40,INDEX(TableCategories[Catégorie],3,1))</f>
        <v>0</v>
      </c>
    </row>
    <row r="34" spans="1:18" x14ac:dyDescent="0.25">
      <c r="A34" s="22"/>
      <c r="B34" s="23"/>
      <c r="C34" s="24"/>
      <c r="D34" s="24"/>
      <c r="E34" s="33" t="str" cm="1">
        <f t="array" ref="E34">IFERROR(
   INDEX(TableCategories[Catégorie],
      MATCH(1,
         (C34&gt;=TableCategories[Année min])*
         (C34&lt;=TableCategories[Année max]),
      0)
   ),
"Non défini")</f>
        <v>Non défini</v>
      </c>
      <c r="F34" s="51"/>
      <c r="G34" s="25"/>
      <c r="I34" s="22"/>
      <c r="J34" s="23"/>
      <c r="K34" s="24"/>
      <c r="L34" s="24"/>
      <c r="M34" s="33" t="str" cm="1">
        <f t="array" ref="M34">IFERROR(
   INDEX(TableCategories[Catégorie],
      MATCH(1,
         (K34&gt;=TableCategories[Année min])*
         (K34&lt;=TableCategories[Année max]),
      0)
   ),
"Non défini")</f>
        <v>Non défini</v>
      </c>
      <c r="N34" s="51"/>
      <c r="O34" s="25"/>
      <c r="Q34" s="37" t="s">
        <v>59</v>
      </c>
      <c r="R34" s="38">
        <f>COUNTIF(E15:E40,INDEX(TableCategories[Catégorie],3,1))</f>
        <v>0</v>
      </c>
    </row>
    <row r="35" spans="1:18" x14ac:dyDescent="0.25">
      <c r="A35" s="22"/>
      <c r="B35" s="23"/>
      <c r="C35" s="24"/>
      <c r="D35" s="24"/>
      <c r="E35" s="33" t="str" cm="1">
        <f t="array" ref="E35">IFERROR(
   INDEX(TableCategories[Catégorie],
      MATCH(1,
         (C35&gt;=TableCategories[Année min])*
         (C35&lt;=TableCategories[Année max]),
      0)
   ),
"Non défini")</f>
        <v>Non défini</v>
      </c>
      <c r="F35" s="51"/>
      <c r="G35" s="25"/>
      <c r="I35" s="22"/>
      <c r="J35" s="23"/>
      <c r="K35" s="24"/>
      <c r="L35" s="24"/>
      <c r="M35" s="33" t="str" cm="1">
        <f t="array" ref="M35">IFERROR(
   INDEX(TableCategories[Catégorie],
      MATCH(1,
         (K35&gt;=TableCategories[Année min])*
         (K35&lt;=TableCategories[Année max]),
      0)
   ),
"Non défini")</f>
        <v>Non défini</v>
      </c>
      <c r="N35" s="51"/>
      <c r="O35" s="25"/>
      <c r="Q35" s="37" t="s">
        <v>60</v>
      </c>
      <c r="R35" s="38">
        <f>COUNTIF(M15:M40,INDEX(TableCategories[Catégorie],2,1))</f>
        <v>0</v>
      </c>
    </row>
    <row r="36" spans="1:18" x14ac:dyDescent="0.25">
      <c r="A36" s="22"/>
      <c r="B36" s="23"/>
      <c r="C36" s="24"/>
      <c r="D36" s="24"/>
      <c r="E36" s="33" t="str" cm="1">
        <f t="array" ref="E36">IFERROR(
   INDEX(TableCategories[Catégorie],
      MATCH(1,
         (C36&gt;=TableCategories[Année min])*
         (C36&lt;=TableCategories[Année max]),
      0)
   ),
"Non défini")</f>
        <v>Non défini</v>
      </c>
      <c r="F36" s="51"/>
      <c r="G36" s="25"/>
      <c r="I36" s="22"/>
      <c r="J36" s="23"/>
      <c r="K36" s="24"/>
      <c r="L36" s="24"/>
      <c r="M36" s="33" t="str" cm="1">
        <f t="array" ref="M36">IFERROR(
   INDEX(TableCategories[Catégorie],
      MATCH(1,
         (K36&gt;=TableCategories[Année min])*
         (K36&lt;=TableCategories[Année max]),
      0)
   ),
"Non défini")</f>
        <v>Non défini</v>
      </c>
      <c r="N36" s="51"/>
      <c r="O36" s="25"/>
      <c r="Q36" s="37" t="s">
        <v>61</v>
      </c>
      <c r="R36" s="38">
        <f>COUNTIF(E15:E40,INDEX(TableCategories[Catégorie],2,1))</f>
        <v>0</v>
      </c>
    </row>
    <row r="37" spans="1:18" x14ac:dyDescent="0.25">
      <c r="A37" s="22"/>
      <c r="B37" s="23"/>
      <c r="C37" s="24"/>
      <c r="D37" s="24"/>
      <c r="E37" s="33" t="str" cm="1">
        <f t="array" ref="E37">IFERROR(
   INDEX(TableCategories[Catégorie],
      MATCH(1,
         (C37&gt;=TableCategories[Année min])*
         (C37&lt;=TableCategories[Année max]),
      0)
   ),
"Non défini")</f>
        <v>Non défini</v>
      </c>
      <c r="F37" s="51"/>
      <c r="G37" s="25"/>
      <c r="I37" s="22"/>
      <c r="J37" s="23"/>
      <c r="K37" s="24"/>
      <c r="L37" s="24"/>
      <c r="M37" s="33" t="str" cm="1">
        <f t="array" ref="M37">IFERROR(
   INDEX(TableCategories[Catégorie],
      MATCH(1,
         (K37&gt;=TableCategories[Année min])*
         (K37&lt;=TableCategories[Année max]),
      0)
   ),
"Non défini")</f>
        <v>Non défini</v>
      </c>
      <c r="N37" s="51"/>
      <c r="O37" s="25"/>
      <c r="Q37" s="37" t="s">
        <v>62</v>
      </c>
      <c r="R37" s="38">
        <f>COUNTIF(M15:M40,INDEX(TableCategories[Catégorie],1,1))</f>
        <v>0</v>
      </c>
    </row>
    <row r="38" spans="1:18" x14ac:dyDescent="0.25">
      <c r="A38" s="22"/>
      <c r="B38" s="23"/>
      <c r="C38" s="24"/>
      <c r="D38" s="24"/>
      <c r="E38" s="33" t="str" cm="1">
        <f t="array" ref="E38">IFERROR(
   INDEX(TableCategories[Catégorie],
      MATCH(1,
         (C38&gt;=TableCategories[Année min])*
         (C38&lt;=TableCategories[Année max]),
      0)
   ),
"Non défini")</f>
        <v>Non défini</v>
      </c>
      <c r="F38" s="51"/>
      <c r="G38" s="25"/>
      <c r="I38" s="22"/>
      <c r="J38" s="23"/>
      <c r="K38" s="24"/>
      <c r="L38" s="24"/>
      <c r="M38" s="33" t="str" cm="1">
        <f t="array" ref="M38">IFERROR(
   INDEX(TableCategories[Catégorie],
      MATCH(1,
         (K38&gt;=TableCategories[Année min])*
         (K38&lt;=TableCategories[Année max]),
      0)
   ),
"Non défini")</f>
        <v>Non défini</v>
      </c>
      <c r="N38" s="51"/>
      <c r="O38" s="25"/>
      <c r="Q38" s="37" t="s">
        <v>63</v>
      </c>
      <c r="R38" s="38">
        <f>COUNTIF(E15:E40,INDEX(TableCategories[Catégorie],1,1))</f>
        <v>0</v>
      </c>
    </row>
    <row r="39" spans="1:18" x14ac:dyDescent="0.25">
      <c r="A39" s="22"/>
      <c r="B39" s="23"/>
      <c r="C39" s="24"/>
      <c r="D39" s="24"/>
      <c r="E39" s="33" t="str" cm="1">
        <f t="array" ref="E39">IFERROR(
   INDEX(TableCategories[Catégorie],
      MATCH(1,
         (C39&gt;=TableCategories[Année min])*
         (C39&lt;=TableCategories[Année max]),
      0)
   ),
"Non défini")</f>
        <v>Non défini</v>
      </c>
      <c r="F39" s="51"/>
      <c r="G39" s="25"/>
      <c r="I39" s="22"/>
      <c r="J39" s="23"/>
      <c r="K39" s="24"/>
      <c r="L39" s="24"/>
      <c r="M39" s="33" t="str" cm="1">
        <f t="array" ref="M39">IFERROR(
   INDEX(TableCategories[Catégorie],
      MATCH(1,
         (K39&gt;=TableCategories[Année min])*
         (K39&lt;=TableCategories[Année max]),
      0)
   ),
"Non défini")</f>
        <v>Non défini</v>
      </c>
      <c r="N39" s="51"/>
      <c r="O39" s="25"/>
      <c r="Q39" s="46"/>
      <c r="R39" s="47"/>
    </row>
    <row r="40" spans="1:18" ht="15.75" thickBot="1" x14ac:dyDescent="0.3">
      <c r="A40" s="26"/>
      <c r="B40" s="27"/>
      <c r="C40" s="28"/>
      <c r="D40" s="28"/>
      <c r="E40" s="34" t="str" cm="1">
        <f t="array" ref="E40">IFERROR(
   INDEX(TableCategories[Catégorie],
      MATCH(1,
         (C40&gt;=TableCategories[Année min])*
         (C40&lt;=TableCategories[Année max]),
      0)
   ),
"Non défini")</f>
        <v>Non défini</v>
      </c>
      <c r="F40" s="52"/>
      <c r="G40" s="29"/>
      <c r="I40" s="26"/>
      <c r="J40" s="27"/>
      <c r="K40" s="28"/>
      <c r="L40" s="28"/>
      <c r="M40" s="34" t="str" cm="1">
        <f t="array" ref="M40">IFERROR(
   INDEX(TableCategories[Catégorie],
      MATCH(1,
         (K40&gt;=TableCategories[Année min])*
         (K40&lt;=TableCategories[Année max]),
      0)
   ),
"Non défini")</f>
        <v>Non défini</v>
      </c>
      <c r="N40" s="52"/>
      <c r="O40" s="29"/>
      <c r="Q40" s="48"/>
      <c r="R40" s="49"/>
    </row>
    <row r="41" spans="1:18" ht="15.75" thickTop="1" x14ac:dyDescent="0.25"/>
    <row r="42" spans="1:18" x14ac:dyDescent="0.25">
      <c r="A42" s="42" t="s">
        <v>64</v>
      </c>
      <c r="B42" s="30"/>
      <c r="L42" s="31"/>
      <c r="M42" s="31"/>
      <c r="N42" s="31"/>
      <c r="O42" s="55" t="s">
        <v>65</v>
      </c>
      <c r="P42" s="56"/>
      <c r="Q42" s="56"/>
      <c r="R42" s="39">
        <f>SUM(R15:R38)*Parametres!I2</f>
        <v>0</v>
      </c>
    </row>
  </sheetData>
  <sheetProtection algorithmName="SHA-512" hashValue="TuJt8CL7oTtTC9BN/dh5kkDs0rPUEC72RiwfCG30gQNGV3PvwvL2qXm731FJqOkj66wKqduS080VyPX3kozdpQ==" saltValue="EUAK/utgcTs3l0s02AqoJA==" spinCount="100000" sheet="1" selectLockedCells="1"/>
  <mergeCells count="14">
    <mergeCell ref="Q14:R14"/>
    <mergeCell ref="O42:Q42"/>
    <mergeCell ref="B2:O2"/>
    <mergeCell ref="B4:O4"/>
    <mergeCell ref="B6:F6"/>
    <mergeCell ref="I6:N6"/>
    <mergeCell ref="B9:H9"/>
    <mergeCell ref="A13:G13"/>
    <mergeCell ref="I13:O13"/>
    <mergeCell ref="K9:O9"/>
    <mergeCell ref="I9:J9"/>
    <mergeCell ref="K11:O11"/>
    <mergeCell ref="D11:E11"/>
    <mergeCell ref="F11:H11"/>
  </mergeCells>
  <dataValidations count="3">
    <dataValidation type="custom" allowBlank="1" showInputMessage="1" showErrorMessage="1" error="Veuillez saisir une année à 4 chiffres entre 1940 et 2019" prompt="Saisir une année entre 1940 et 2019" sqref="C15:C40 K15:K40" xr:uid="{24740398-7E20-4E6C-AF46-A0B16CAF64D9}">
      <formula1>AND(ISNUMBER(C15),LEN(C15)=4,C15&gt;=1940,C15&lt;=2019)</formula1>
    </dataValidation>
    <dataValidation type="list" allowBlank="1" showInputMessage="1" showErrorMessage="1" sqref="D15:D40 L15:L40" xr:uid="{90345E75-DE35-4AD6-8F9C-88C59FD467D4}">
      <formula1>ListeEpreuves</formula1>
    </dataValidation>
    <dataValidation type="list" allowBlank="1" showInputMessage="1" showErrorMessage="1" sqref="G15:G40 O15:O40" xr:uid="{4274D26C-D341-4408-A590-7AD79DE3C5C7}">
      <formula1>ListeConcours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9CD7F-1837-426E-88DC-376F5DCACC1E}">
  <sheetPr codeName="Feuil2"/>
  <dimension ref="A1:I13"/>
  <sheetViews>
    <sheetView workbookViewId="0">
      <selection activeCell="E2" sqref="E2"/>
    </sheetView>
  </sheetViews>
  <sheetFormatPr baseColWidth="10" defaultRowHeight="15" x14ac:dyDescent="0.25"/>
  <cols>
    <col min="5" max="5" width="14" bestFit="1" customWidth="1"/>
    <col min="7" max="7" width="11.85546875" style="1" customWidth="1"/>
    <col min="9" max="9" width="15.42578125" bestFit="1" customWidth="1"/>
  </cols>
  <sheetData>
    <row r="1" spans="1:9" x14ac:dyDescent="0.25">
      <c r="A1" s="2" t="s">
        <v>18</v>
      </c>
      <c r="B1" s="2" t="s">
        <v>19</v>
      </c>
      <c r="C1" s="2" t="s">
        <v>20</v>
      </c>
      <c r="E1" s="2" t="s">
        <v>33</v>
      </c>
      <c r="G1" s="1" t="s">
        <v>36</v>
      </c>
      <c r="I1" t="s">
        <v>39</v>
      </c>
    </row>
    <row r="2" spans="1:9" x14ac:dyDescent="0.25">
      <c r="A2" s="2">
        <v>1940</v>
      </c>
      <c r="B2" s="2">
        <v>1956</v>
      </c>
      <c r="C2" s="2" t="s">
        <v>21</v>
      </c>
      <c r="E2" s="2" t="s">
        <v>34</v>
      </c>
      <c r="G2" s="1" t="s">
        <v>37</v>
      </c>
      <c r="I2">
        <v>7</v>
      </c>
    </row>
    <row r="3" spans="1:9" x14ac:dyDescent="0.25">
      <c r="A3" s="2">
        <v>1957</v>
      </c>
      <c r="B3" s="2">
        <v>1966</v>
      </c>
      <c r="C3" s="2" t="s">
        <v>22</v>
      </c>
      <c r="E3" s="2" t="s">
        <v>35</v>
      </c>
      <c r="G3" s="1" t="s">
        <v>38</v>
      </c>
    </row>
    <row r="4" spans="1:9" x14ac:dyDescent="0.25">
      <c r="A4" s="2">
        <v>1967</v>
      </c>
      <c r="B4" s="2">
        <v>1976</v>
      </c>
      <c r="C4" s="2" t="s">
        <v>23</v>
      </c>
      <c r="E4" s="2" t="s">
        <v>67</v>
      </c>
    </row>
    <row r="5" spans="1:9" x14ac:dyDescent="0.25">
      <c r="A5" s="2">
        <v>1977</v>
      </c>
      <c r="B5" s="2">
        <v>1986</v>
      </c>
      <c r="C5" s="2" t="s">
        <v>24</v>
      </c>
    </row>
    <row r="6" spans="1:9" x14ac:dyDescent="0.25">
      <c r="A6" s="2">
        <v>1987</v>
      </c>
      <c r="B6" s="2">
        <v>2004</v>
      </c>
      <c r="C6" s="2" t="s">
        <v>25</v>
      </c>
    </row>
    <row r="7" spans="1:9" x14ac:dyDescent="0.25">
      <c r="A7" s="2">
        <v>2005</v>
      </c>
      <c r="B7" s="2">
        <v>2007</v>
      </c>
      <c r="C7" s="2" t="s">
        <v>26</v>
      </c>
    </row>
    <row r="8" spans="1:9" x14ac:dyDescent="0.25">
      <c r="A8" s="2">
        <v>2008</v>
      </c>
      <c r="B8" s="2">
        <v>2009</v>
      </c>
      <c r="C8" s="2" t="s">
        <v>27</v>
      </c>
    </row>
    <row r="9" spans="1:9" x14ac:dyDescent="0.25">
      <c r="A9" s="2">
        <v>2010</v>
      </c>
      <c r="B9" s="2">
        <v>2011</v>
      </c>
      <c r="C9" s="2" t="s">
        <v>28</v>
      </c>
    </row>
    <row r="10" spans="1:9" x14ac:dyDescent="0.25">
      <c r="A10" s="2">
        <v>2012</v>
      </c>
      <c r="B10" s="2">
        <v>2013</v>
      </c>
      <c r="C10" s="2" t="s">
        <v>29</v>
      </c>
    </row>
    <row r="11" spans="1:9" x14ac:dyDescent="0.25">
      <c r="A11" s="2">
        <v>2014</v>
      </c>
      <c r="B11" s="2">
        <v>2015</v>
      </c>
      <c r="C11" s="2" t="s">
        <v>30</v>
      </c>
    </row>
    <row r="12" spans="1:9" x14ac:dyDescent="0.25">
      <c r="A12" s="2">
        <v>2016</v>
      </c>
      <c r="B12" s="2">
        <v>2017</v>
      </c>
      <c r="C12" s="2" t="s">
        <v>31</v>
      </c>
    </row>
    <row r="13" spans="1:9" x14ac:dyDescent="0.25">
      <c r="A13" s="2">
        <v>2018</v>
      </c>
      <c r="B13" s="2">
        <v>2019</v>
      </c>
      <c r="C13" s="2" t="s">
        <v>32</v>
      </c>
    </row>
  </sheetData>
  <sheetProtection algorithmName="SHA-512" hashValue="PYnHp6yKO8p6KKp4QfCujExH7be0SjEr8wDYdAJpEbK8sof2zYYi85BsZ0D/mpNxplo4r1Z10/DicJwSbFUFYg==" saltValue="m368XXdAy/LUTq6dRbZdkA==" spinCount="100000" sheet="1" objects="1" scenarios="1"/>
  <pageMargins left="0.7" right="0.7" top="0.75" bottom="0.75" header="0.3" footer="0.3"/>
  <pageSetup paperSize="9" orientation="portrait" horizontalDpi="0" verticalDpi="0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Engagements</vt:lpstr>
      <vt:lpstr>ListeConcours</vt:lpstr>
      <vt:lpstr>ListeEpreuves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 NOBIRON</dc:creator>
  <cp:lastModifiedBy>Christophe NOBIRON</cp:lastModifiedBy>
  <dcterms:created xsi:type="dcterms:W3CDTF">2026-03-01T19:12:35Z</dcterms:created>
  <dcterms:modified xsi:type="dcterms:W3CDTF">2026-03-08T19:11:38Z</dcterms:modified>
</cp:coreProperties>
</file>